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465" activeTab="0"/>
  </bookViews>
  <sheets>
    <sheet name="Aquacheck" sheetId="1" r:id="rId1"/>
    <sheet name="Aquacheck Trials" sheetId="2" r:id="rId2"/>
  </sheets>
  <definedNames>
    <definedName name="_xlnm.Print_Area" localSheetId="0">'Aquacheck'!$A$1:$I$4</definedName>
  </definedNames>
  <calcPr fullCalcOnLoad="1"/>
</workbook>
</file>

<file path=xl/sharedStrings.xml><?xml version="1.0" encoding="utf-8"?>
<sst xmlns="http://schemas.openxmlformats.org/spreadsheetml/2006/main" count="296" uniqueCount="136">
  <si>
    <t>Inschrijvingsnummer (sleutel)</t>
  </si>
  <si>
    <r>
      <t xml:space="preserve">Voor Open Office gebruikers: gelieve het formulier te bewaren als .xls of .xlsx alvorens op te laden; andere formaten kunnen </t>
    </r>
    <r>
      <rPr>
        <b/>
        <i/>
        <u val="single"/>
        <sz val="12"/>
        <color indexed="30"/>
        <rFont val="Calibri"/>
        <family val="2"/>
      </rPr>
      <t>niet</t>
    </r>
    <r>
      <rPr>
        <b/>
        <i/>
        <sz val="12"/>
        <color indexed="30"/>
        <rFont val="Calibri"/>
        <family val="2"/>
      </rPr>
      <t xml:space="preserve"> opgeladen worden.</t>
    </r>
  </si>
  <si>
    <t>Totaal</t>
  </si>
  <si>
    <t>Instructies:</t>
  </si>
  <si>
    <t>Gelieve dit bestand te uploaden in ‘Indiening Aquacheck-ringtesten’</t>
  </si>
  <si>
    <t>Groep</t>
  </si>
  <si>
    <t>Type water</t>
  </si>
  <si>
    <t>1A</t>
  </si>
  <si>
    <t xml:space="preserve">zuiver water (hoger zoutgeh.) </t>
  </si>
  <si>
    <t>2A</t>
  </si>
  <si>
    <t>zuiver water</t>
  </si>
  <si>
    <t>3A</t>
  </si>
  <si>
    <t>3B</t>
  </si>
  <si>
    <t>3C</t>
  </si>
  <si>
    <t>4G</t>
  </si>
  <si>
    <t>grondwater</t>
  </si>
  <si>
    <t>5A</t>
  </si>
  <si>
    <t>5B</t>
  </si>
  <si>
    <t>5C</t>
  </si>
  <si>
    <t>5G</t>
  </si>
  <si>
    <t>6A</t>
  </si>
  <si>
    <t>6B</t>
  </si>
  <si>
    <t>6C</t>
  </si>
  <si>
    <t>7A</t>
  </si>
  <si>
    <t>7B</t>
  </si>
  <si>
    <t>7C</t>
  </si>
  <si>
    <t>7D</t>
  </si>
  <si>
    <t>8B</t>
  </si>
  <si>
    <t>afvalwater</t>
  </si>
  <si>
    <t>12C</t>
  </si>
  <si>
    <t>slib</t>
  </si>
  <si>
    <t>bodem (landbouw)</t>
  </si>
  <si>
    <t>17A</t>
  </si>
  <si>
    <t>17B</t>
  </si>
  <si>
    <t>17C</t>
  </si>
  <si>
    <t>17D</t>
  </si>
  <si>
    <t>18A</t>
  </si>
  <si>
    <t xml:space="preserve">afvalwater </t>
  </si>
  <si>
    <t>18B</t>
  </si>
  <si>
    <t>18C</t>
  </si>
  <si>
    <t>19A</t>
  </si>
  <si>
    <t>19B</t>
  </si>
  <si>
    <t>19C</t>
  </si>
  <si>
    <t>19D</t>
  </si>
  <si>
    <t>20B</t>
  </si>
  <si>
    <t>water</t>
  </si>
  <si>
    <t>22A</t>
  </si>
  <si>
    <t>organisch solvent</t>
  </si>
  <si>
    <t>Groepskorting*</t>
  </si>
  <si>
    <t>Subtotaal</t>
  </si>
  <si>
    <t>N</t>
  </si>
  <si>
    <t>J</t>
  </si>
  <si>
    <t>Te betalen (euro, excl. BTW)</t>
  </si>
  <si>
    <t>extra matrixwater°</t>
  </si>
  <si>
    <t>° Gelieve te specifiëren voor welke stalen / welke rondes</t>
  </si>
  <si>
    <t>extra matrixwater :</t>
  </si>
  <si>
    <t>extra spike :</t>
  </si>
  <si>
    <t>Ronde(s) (AQ)</t>
  </si>
  <si>
    <t>Aantal rondes</t>
  </si>
  <si>
    <t>*: groepskorting van 10% indien labo aan alle rondes van het schema deelneemt</t>
  </si>
  <si>
    <t>Naam van persoon die monsters wenst te ontvangen :</t>
  </si>
  <si>
    <t>1H</t>
  </si>
  <si>
    <t>1S</t>
  </si>
  <si>
    <t xml:space="preserve">zuiver water (hard) </t>
  </si>
  <si>
    <t xml:space="preserve">zuiver water (zacht) </t>
  </si>
  <si>
    <t>2H</t>
  </si>
  <si>
    <t>2S</t>
  </si>
  <si>
    <t>Ronde</t>
  </si>
  <si>
    <t>Despatch Datum</t>
  </si>
  <si>
    <t xml:space="preserve">Deadline Rapportering </t>
  </si>
  <si>
    <t>Staal</t>
  </si>
  <si>
    <t>Deelname</t>
  </si>
  <si>
    <t>Prijs</t>
  </si>
  <si>
    <t>Laboratorium:</t>
  </si>
  <si>
    <t>Opmerking:</t>
  </si>
  <si>
    <t>34A</t>
  </si>
  <si>
    <t>34B</t>
  </si>
  <si>
    <t>34C</t>
  </si>
  <si>
    <t>34D</t>
  </si>
  <si>
    <t>34E</t>
  </si>
  <si>
    <t>34F</t>
  </si>
  <si>
    <t>34G</t>
  </si>
  <si>
    <t>34H</t>
  </si>
  <si>
    <t>34I</t>
  </si>
  <si>
    <t>34J</t>
  </si>
  <si>
    <t>Water Framework 
Directive Substances</t>
  </si>
  <si>
    <t>oppervlaktewater</t>
  </si>
  <si>
    <t>M-Certs</t>
  </si>
  <si>
    <t>Pharmaceuticals</t>
  </si>
  <si>
    <t>afvalwater / effluent</t>
  </si>
  <si>
    <t>Prijs per monster 
(Excl. BTW in €)</t>
  </si>
  <si>
    <t>Prijs
(excl. BTW in €)</t>
  </si>
  <si>
    <t>extra spike°</t>
  </si>
  <si>
    <t>extra monster°</t>
  </si>
  <si>
    <t>contacteer VITO</t>
  </si>
  <si>
    <t>extra monster :</t>
  </si>
  <si>
    <t>water (met 10 tot 200 mg Zn/l)</t>
  </si>
  <si>
    <t>Naam laboratorium</t>
  </si>
  <si>
    <t>Synthetic Pyrethroid Insecticides</t>
  </si>
  <si>
    <t>Semi-Volatile Organic Compounds</t>
  </si>
  <si>
    <t>Low Level CIP2 contaminants</t>
  </si>
  <si>
    <t>Acetate &amp; Iodide</t>
  </si>
  <si>
    <t>Bottled Mineral Water</t>
  </si>
  <si>
    <t>Saline Water – Nutrients</t>
  </si>
  <si>
    <t>Explosives in Groundwater</t>
  </si>
  <si>
    <t>Saline Water – Metals</t>
  </si>
  <si>
    <t>43 NIEUW</t>
  </si>
  <si>
    <t>44 NIEUW</t>
  </si>
  <si>
    <t>AQ564</t>
  </si>
  <si>
    <t>AQ565</t>
  </si>
  <si>
    <t>AQ566</t>
  </si>
  <si>
    <t>AQ567</t>
  </si>
  <si>
    <t>AQ568</t>
  </si>
  <si>
    <t>AQ569</t>
  </si>
  <si>
    <t>EQSD Directive – Low Level Triazines</t>
  </si>
  <si>
    <t>AQ570</t>
  </si>
  <si>
    <t>AQ571</t>
  </si>
  <si>
    <t>AQ572</t>
  </si>
  <si>
    <t>AQ573</t>
  </si>
  <si>
    <t>AQ574</t>
  </si>
  <si>
    <t>AQ575</t>
  </si>
  <si>
    <r>
      <t xml:space="preserve">Volatile Organic Compounds (Fumigants) </t>
    </r>
    <r>
      <rPr>
        <b/>
        <sz val="10"/>
        <color indexed="8"/>
        <rFont val="Arial"/>
        <family val="2"/>
      </rPr>
      <t>NEW</t>
    </r>
  </si>
  <si>
    <t>AQ576</t>
  </si>
  <si>
    <t>Trihalomethanes &amp; Nutrients in Recreational Water</t>
  </si>
  <si>
    <t>AQ577</t>
  </si>
  <si>
    <t xml:space="preserve">EQSD Directive – Low Level Organophosphorus &amp; Chlorinated Solvents </t>
  </si>
  <si>
    <t>AQ578</t>
  </si>
  <si>
    <t>AQ579</t>
  </si>
  <si>
    <t>AQ580</t>
  </si>
  <si>
    <t>AQ581</t>
  </si>
  <si>
    <t xml:space="preserve">EQSD Directive – Low Level Organochlorines </t>
  </si>
  <si>
    <t>AQ582</t>
  </si>
  <si>
    <t>AQ583</t>
  </si>
  <si>
    <t>Inschrijving</t>
  </si>
  <si>
    <t>Gelieve op het tabblad Aquacheck Trials in kolom 'Deelname' met 'J' aan te geven aan welke ringonderzoeken u wenst deel te nemen.</t>
  </si>
  <si>
    <t>Gelieve in kolom 'Ronde(s) (AQ)' aan te geven voor welke rondes u wenst deel te nemen, in kolom E het aantal rondes voor die groep in te geven en in de de kolom groepskorting* 'J' in te geven indien u voor alle rondes van die bepaalde groep deelneemt.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</si>
</sst>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.00\ [$€-1]_-;\-* #,##0.00\ [$€-1]_-;_-* &quot;-&quot;??\ [$€-1]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813]dddd\ d\ mmmm\ yyyy"/>
    <numFmt numFmtId="178" formatCode="_-* #,##0\ &quot;BF&quot;_-;\-* #,##0\ &quot;BF&quot;_-;_-* &quot;-&quot;\ &quot;BF&quot;_-;_-@_-"/>
    <numFmt numFmtId="179" formatCode="_-* #,##0\ _B_F_-;\-* #,##0\ _B_F_-;_-* &quot;-&quot;\ _B_F_-;_-@_-"/>
    <numFmt numFmtId="180" formatCode="_-* #,##0.00\ &quot;BF&quot;_-;\-* #,##0.00\ &quot;BF&quot;_-;_-* &quot;-&quot;??\ &quot;BF&quot;_-;_-@_-"/>
    <numFmt numFmtId="181" formatCode="_-* #,##0.00\ _B_F_-;\-* #,##0.00\ _B_F_-;_-* &quot;-&quot;??\ _B_F_-;_-@_-"/>
    <numFmt numFmtId="182" formatCode="0.0%"/>
    <numFmt numFmtId="183" formatCode="0.0"/>
    <numFmt numFmtId="184" formatCode="0.000"/>
    <numFmt numFmtId="185" formatCode="0.00000000"/>
    <numFmt numFmtId="186" formatCode="_-* #,##0.00_-;\-* #,##0.00_-;_-* &quot;-&quot;??_-;_-@_-"/>
    <numFmt numFmtId="187" formatCode="#,##0.00_ ;[Red]\-#,##0.00\ "/>
    <numFmt numFmtId="188" formatCode="mmm/yyyy"/>
    <numFmt numFmtId="189" formatCode="#,##0_ ;[Red]\-#,##0\ "/>
    <numFmt numFmtId="190" formatCode="[$€-2]\ #,##0.00;[Red]\-[$€-2]\ #,##0.00"/>
    <numFmt numFmtId="191" formatCode="#,##0.00\ &quot;€&quot;"/>
    <numFmt numFmtId="192" formatCode="d/mm/yy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1"/>
      <name val="Tahoma"/>
      <family val="2"/>
    </font>
    <font>
      <sz val="8"/>
      <name val="Arial"/>
      <family val="2"/>
    </font>
    <font>
      <b/>
      <i/>
      <u val="single"/>
      <sz val="12"/>
      <color indexed="30"/>
      <name val="Calibri"/>
      <family val="2"/>
    </font>
    <font>
      <b/>
      <i/>
      <sz val="12"/>
      <color indexed="30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Calibri"/>
      <family val="2"/>
    </font>
    <font>
      <sz val="11"/>
      <name val="Calibri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Calibri"/>
      <family val="2"/>
    </font>
    <font>
      <b/>
      <i/>
      <u val="single"/>
      <sz val="12"/>
      <color rgb="FF0070C0"/>
      <name val="Calibri"/>
      <family val="2"/>
    </font>
    <font>
      <b/>
      <i/>
      <sz val="12"/>
      <color rgb="FF0070C0"/>
      <name val="Calibri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34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51" fillId="33" borderId="0" xfId="53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26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52" fillId="33" borderId="0" xfId="0" applyFont="1" applyFill="1" applyAlignment="1" applyProtection="1">
      <alignment horizontal="left"/>
      <protection/>
    </xf>
    <xf numFmtId="0" fontId="53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54" fillId="34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35" borderId="0" xfId="0" applyFill="1" applyAlignment="1" applyProtection="1">
      <alignment/>
      <protection locked="0"/>
    </xf>
    <xf numFmtId="0" fontId="49" fillId="33" borderId="0" xfId="0" applyFont="1" applyFill="1" applyAlignment="1" applyProtection="1">
      <alignment/>
      <protection/>
    </xf>
    <xf numFmtId="0" fontId="26" fillId="0" borderId="0" xfId="0" applyFont="1" applyAlignment="1">
      <alignment/>
    </xf>
    <xf numFmtId="0" fontId="34" fillId="0" borderId="0" xfId="0" applyFont="1" applyAlignment="1">
      <alignment horizontal="center"/>
    </xf>
    <xf numFmtId="0" fontId="55" fillId="0" borderId="13" xfId="0" applyFont="1" applyFill="1" applyBorder="1" applyAlignment="1">
      <alignment horizontal="center" vertical="top" wrapText="1"/>
    </xf>
    <xf numFmtId="0" fontId="56" fillId="0" borderId="12" xfId="0" applyFont="1" applyBorder="1" applyAlignment="1" applyProtection="1">
      <alignment horizontal="center" vertical="top" wrapText="1"/>
      <protection/>
    </xf>
    <xf numFmtId="0" fontId="57" fillId="0" borderId="14" xfId="0" applyFont="1" applyBorder="1" applyAlignment="1" applyProtection="1">
      <alignment horizontal="center" vertical="top" wrapText="1"/>
      <protection/>
    </xf>
    <xf numFmtId="0" fontId="57" fillId="0" borderId="14" xfId="0" applyFont="1" applyFill="1" applyBorder="1" applyAlignment="1" applyProtection="1">
      <alignment horizontal="center" vertical="top" wrapText="1"/>
      <protection/>
    </xf>
    <xf numFmtId="1" fontId="6" fillId="0" borderId="14" xfId="58" applyNumberFormat="1" applyBorder="1" applyAlignment="1">
      <alignment horizontal="center" vertical="center"/>
      <protection/>
    </xf>
    <xf numFmtId="0" fontId="57" fillId="35" borderId="14" xfId="0" applyFont="1" applyFill="1" applyBorder="1" applyAlignment="1" applyProtection="1">
      <alignment horizontal="center" vertical="top" wrapText="1"/>
      <protection locked="0"/>
    </xf>
    <xf numFmtId="0" fontId="0" fillId="35" borderId="14" xfId="0" applyFill="1" applyBorder="1" applyAlignment="1" applyProtection="1">
      <alignment horizontal="center"/>
      <protection locked="0"/>
    </xf>
    <xf numFmtId="0" fontId="57" fillId="0" borderId="15" xfId="0" applyFont="1" applyBorder="1" applyAlignment="1" applyProtection="1">
      <alignment horizontal="center" vertical="top" wrapText="1"/>
      <protection/>
    </xf>
    <xf numFmtId="0" fontId="57" fillId="0" borderId="15" xfId="0" applyFont="1" applyFill="1" applyBorder="1" applyAlignment="1" applyProtection="1">
      <alignment horizontal="center" vertical="top" wrapText="1"/>
      <protection/>
    </xf>
    <xf numFmtId="1" fontId="6" fillId="0" borderId="15" xfId="58" applyNumberFormat="1" applyBorder="1" applyAlignment="1">
      <alignment horizontal="center" vertical="center"/>
      <protection/>
    </xf>
    <xf numFmtId="0" fontId="57" fillId="35" borderId="15" xfId="0" applyFont="1" applyFill="1" applyBorder="1" applyAlignment="1" applyProtection="1">
      <alignment horizontal="center" vertical="top" wrapText="1"/>
      <protection locked="0"/>
    </xf>
    <xf numFmtId="0" fontId="0" fillId="35" borderId="15" xfId="0" applyFill="1" applyBorder="1" applyAlignment="1" applyProtection="1">
      <alignment horizontal="center"/>
      <protection locked="0"/>
    </xf>
    <xf numFmtId="0" fontId="58" fillId="0" borderId="15" xfId="0" applyFont="1" applyBorder="1" applyAlignment="1" applyProtection="1">
      <alignment horizontal="center" vertical="top" wrapText="1"/>
      <protection/>
    </xf>
    <xf numFmtId="0" fontId="58" fillId="0" borderId="15" xfId="0" applyFont="1" applyFill="1" applyBorder="1" applyAlignment="1" applyProtection="1">
      <alignment horizontal="center" vertical="top" wrapText="1"/>
      <protection/>
    </xf>
    <xf numFmtId="0" fontId="58" fillId="35" borderId="15" xfId="0" applyFont="1" applyFill="1" applyBorder="1" applyAlignment="1" applyProtection="1">
      <alignment horizontal="center" vertical="top" wrapText="1"/>
      <protection locked="0"/>
    </xf>
    <xf numFmtId="0" fontId="57" fillId="33" borderId="15" xfId="0" applyFont="1" applyFill="1" applyBorder="1" applyAlignment="1" applyProtection="1">
      <alignment horizontal="center" vertical="top" wrapText="1"/>
      <protection/>
    </xf>
    <xf numFmtId="0" fontId="0" fillId="33" borderId="16" xfId="0" applyFill="1" applyBorder="1" applyAlignment="1" applyProtection="1">
      <alignment/>
      <protection/>
    </xf>
    <xf numFmtId="0" fontId="57" fillId="0" borderId="17" xfId="0" applyFont="1" applyBorder="1" applyAlignment="1" applyProtection="1">
      <alignment horizontal="center" vertical="top" wrapText="1"/>
      <protection/>
    </xf>
    <xf numFmtId="1" fontId="6" fillId="0" borderId="17" xfId="58" applyNumberFormat="1" applyBorder="1" applyAlignment="1">
      <alignment horizontal="center" vertical="center"/>
      <protection/>
    </xf>
    <xf numFmtId="0" fontId="57" fillId="35" borderId="17" xfId="0" applyFont="1" applyFill="1" applyBorder="1" applyAlignment="1" applyProtection="1">
      <alignment horizontal="center" vertical="top" wrapText="1"/>
      <protection locked="0"/>
    </xf>
    <xf numFmtId="0" fontId="57" fillId="0" borderId="18" xfId="0" applyFont="1" applyBorder="1" applyAlignment="1" applyProtection="1">
      <alignment horizontal="center" vertical="top" wrapText="1"/>
      <protection/>
    </xf>
    <xf numFmtId="1" fontId="6" fillId="0" borderId="18" xfId="58" applyNumberFormat="1" applyFont="1" applyBorder="1" applyAlignment="1">
      <alignment horizontal="center" vertical="center"/>
      <protection/>
    </xf>
    <xf numFmtId="0" fontId="57" fillId="35" borderId="18" xfId="0" applyFont="1" applyFill="1" applyBorder="1" applyAlignment="1" applyProtection="1">
      <alignment horizontal="center" vertical="top" wrapText="1"/>
      <protection locked="0"/>
    </xf>
    <xf numFmtId="0" fontId="0" fillId="35" borderId="18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33" borderId="0" xfId="0" applyFill="1" applyBorder="1" applyAlignment="1" applyProtection="1">
      <alignment/>
      <protection/>
    </xf>
    <xf numFmtId="0" fontId="34" fillId="33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56" fillId="0" borderId="15" xfId="0" applyFont="1" applyBorder="1" applyAlignment="1" applyProtection="1">
      <alignment horizontal="center" vertical="top" wrapText="1"/>
      <protection/>
    </xf>
    <xf numFmtId="1" fontId="6" fillId="0" borderId="19" xfId="58" applyNumberFormat="1" applyBorder="1" applyAlignment="1">
      <alignment horizontal="center" vertical="center"/>
      <protection/>
    </xf>
    <xf numFmtId="1" fontId="6" fillId="0" borderId="20" xfId="58" applyNumberFormat="1" applyBorder="1" applyAlignment="1">
      <alignment horizontal="center" vertical="center"/>
      <protection/>
    </xf>
    <xf numFmtId="1" fontId="6" fillId="0" borderId="21" xfId="58" applyNumberFormat="1" applyBorder="1" applyAlignment="1">
      <alignment horizontal="center" vertical="center"/>
      <protection/>
    </xf>
    <xf numFmtId="0" fontId="54" fillId="34" borderId="22" xfId="0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 horizontal="center" vertical="top" wrapText="1"/>
    </xf>
    <xf numFmtId="0" fontId="59" fillId="0" borderId="14" xfId="61" applyFont="1" applyBorder="1" applyAlignment="1">
      <alignment horizontal="center" vertical="center" wrapText="1"/>
      <protection/>
    </xf>
    <xf numFmtId="14" fontId="60" fillId="0" borderId="14" xfId="61" applyNumberFormat="1" applyFont="1" applyBorder="1" applyAlignment="1">
      <alignment horizontal="center" vertical="center" wrapText="1"/>
      <protection/>
    </xf>
    <xf numFmtId="0" fontId="59" fillId="0" borderId="14" xfId="0" applyFont="1" applyBorder="1" applyAlignment="1">
      <alignment vertical="center" wrapText="1"/>
    </xf>
    <xf numFmtId="0" fontId="59" fillId="0" borderId="15" xfId="61" applyFont="1" applyBorder="1" applyAlignment="1">
      <alignment horizontal="center" vertical="center" wrapText="1"/>
      <protection/>
    </xf>
    <xf numFmtId="14" fontId="60" fillId="0" borderId="15" xfId="61" applyNumberFormat="1" applyFont="1" applyBorder="1" applyAlignment="1">
      <alignment horizontal="center" vertical="center" wrapText="1"/>
      <protection/>
    </xf>
    <xf numFmtId="0" fontId="59" fillId="0" borderId="15" xfId="0" applyFont="1" applyBorder="1" applyAlignment="1">
      <alignment vertical="center" wrapText="1"/>
    </xf>
    <xf numFmtId="14" fontId="59" fillId="0" borderId="15" xfId="61" applyNumberFormat="1" applyFont="1" applyBorder="1" applyAlignment="1">
      <alignment horizontal="center" vertical="center" wrapText="1"/>
      <protection/>
    </xf>
    <xf numFmtId="0" fontId="59" fillId="0" borderId="18" xfId="61" applyFont="1" applyBorder="1" applyAlignment="1">
      <alignment horizontal="center" vertical="center" wrapText="1"/>
      <protection/>
    </xf>
    <xf numFmtId="14" fontId="60" fillId="0" borderId="18" xfId="61" applyNumberFormat="1" applyFont="1" applyBorder="1" applyAlignment="1">
      <alignment horizontal="center" vertical="center" wrapText="1"/>
      <protection/>
    </xf>
    <xf numFmtId="0" fontId="59" fillId="0" borderId="18" xfId="0" applyFont="1" applyBorder="1" applyAlignment="1">
      <alignment vertical="center" wrapText="1"/>
    </xf>
    <xf numFmtId="1" fontId="0" fillId="33" borderId="14" xfId="0" applyNumberFormat="1" applyFill="1" applyBorder="1" applyAlignment="1" applyProtection="1">
      <alignment horizontal="center"/>
      <protection/>
    </xf>
    <xf numFmtId="1" fontId="0" fillId="33" borderId="15" xfId="0" applyNumberFormat="1" applyFill="1" applyBorder="1" applyAlignment="1" applyProtection="1">
      <alignment horizontal="center"/>
      <protection/>
    </xf>
    <xf numFmtId="1" fontId="0" fillId="33" borderId="18" xfId="0" applyNumberFormat="1" applyFill="1" applyBorder="1" applyAlignment="1" applyProtection="1">
      <alignment horizontal="center"/>
      <protection/>
    </xf>
    <xf numFmtId="1" fontId="0" fillId="35" borderId="0" xfId="0" applyNumberFormat="1" applyFill="1" applyBorder="1" applyAlignment="1" applyProtection="1">
      <alignment horizontal="center"/>
      <protection/>
    </xf>
    <xf numFmtId="1" fontId="0" fillId="33" borderId="17" xfId="0" applyNumberFormat="1" applyFill="1" applyBorder="1" applyAlignment="1" applyProtection="1">
      <alignment horizontal="center"/>
      <protection/>
    </xf>
    <xf numFmtId="1" fontId="0" fillId="33" borderId="18" xfId="0" applyNumberFormat="1" applyFill="1" applyBorder="1" applyAlignment="1" applyProtection="1">
      <alignment horizontal="center" vertical="top"/>
      <protection/>
    </xf>
    <xf numFmtId="1" fontId="0" fillId="35" borderId="0" xfId="0" applyNumberFormat="1" applyFill="1" applyAlignment="1" applyProtection="1">
      <alignment horizontal="center"/>
      <protection/>
    </xf>
    <xf numFmtId="0" fontId="52" fillId="33" borderId="0" xfId="0" applyFont="1" applyFill="1" applyAlignment="1" applyProtection="1">
      <alignment vertical="top"/>
      <protection/>
    </xf>
    <xf numFmtId="0" fontId="53" fillId="33" borderId="0" xfId="0" applyFont="1" applyFill="1" applyAlignment="1" applyProtection="1">
      <alignment horizontal="left" vertical="top" wrapText="1"/>
      <protection/>
    </xf>
    <xf numFmtId="0" fontId="2" fillId="32" borderId="23" xfId="0" applyFont="1" applyFill="1" applyBorder="1" applyAlignment="1" applyProtection="1">
      <alignment horizontal="left" vertical="center" wrapText="1"/>
      <protection locked="0"/>
    </xf>
    <xf numFmtId="0" fontId="2" fillId="32" borderId="24" xfId="0" applyFont="1" applyFill="1" applyBorder="1" applyAlignment="1" applyProtection="1">
      <alignment horizontal="left" vertical="center" wrapText="1"/>
      <protection locked="0"/>
    </xf>
    <xf numFmtId="0" fontId="2" fillId="32" borderId="10" xfId="0" applyFont="1" applyFill="1" applyBorder="1" applyAlignment="1" applyProtection="1">
      <alignment horizontal="left" vertical="center" wrapText="1"/>
      <protection locked="0"/>
    </xf>
    <xf numFmtId="0" fontId="2" fillId="32" borderId="25" xfId="0" applyFont="1" applyFill="1" applyBorder="1" applyAlignment="1" applyProtection="1">
      <alignment horizontal="left" vertical="center" wrapText="1"/>
      <protection locked="0"/>
    </xf>
    <xf numFmtId="0" fontId="2" fillId="32" borderId="26" xfId="0" applyFont="1" applyFill="1" applyBorder="1" applyAlignment="1" applyProtection="1">
      <alignment horizontal="left" vertical="center" wrapText="1"/>
      <protection locked="0"/>
    </xf>
    <xf numFmtId="0" fontId="2" fillId="32" borderId="11" xfId="0" applyFont="1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left" vertical="top" wrapText="1"/>
      <protection locked="0"/>
    </xf>
    <xf numFmtId="0" fontId="61" fillId="33" borderId="23" xfId="0" applyFont="1" applyFill="1" applyBorder="1" applyAlignment="1" applyProtection="1">
      <alignment horizontal="right" vertical="center"/>
      <protection/>
    </xf>
    <xf numFmtId="0" fontId="61" fillId="33" borderId="24" xfId="0" applyFont="1" applyFill="1" applyBorder="1" applyAlignment="1" applyProtection="1">
      <alignment horizontal="right" vertical="center"/>
      <protection/>
    </xf>
    <xf numFmtId="0" fontId="61" fillId="33" borderId="25" xfId="0" applyFont="1" applyFill="1" applyBorder="1" applyAlignment="1" applyProtection="1">
      <alignment horizontal="right" vertical="center"/>
      <protection/>
    </xf>
    <xf numFmtId="0" fontId="61" fillId="33" borderId="26" xfId="0" applyFont="1" applyFill="1" applyBorder="1" applyAlignment="1" applyProtection="1">
      <alignment horizontal="right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57" fillId="0" borderId="17" xfId="0" applyFont="1" applyBorder="1" applyAlignment="1" applyProtection="1">
      <alignment horizontal="center" vertical="center" wrapText="1"/>
      <protection/>
    </xf>
    <xf numFmtId="0" fontId="57" fillId="0" borderId="16" xfId="0" applyFont="1" applyBorder="1" applyAlignment="1" applyProtection="1">
      <alignment horizontal="center" vertical="center" wrapText="1"/>
      <protection/>
    </xf>
    <xf numFmtId="0" fontId="57" fillId="0" borderId="29" xfId="0" applyFont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left" vertical="center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3" xfId="61"/>
    <cellStyle name="Note" xfId="62"/>
    <cellStyle name="Output" xfId="63"/>
    <cellStyle name="Percent" xfId="64"/>
    <cellStyle name="Percent 2" xfId="65"/>
    <cellStyle name="Percent 2 2" xfId="66"/>
    <cellStyle name="Percent 2 2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zoomScalePageLayoutView="0" workbookViewId="0" topLeftCell="A1">
      <selection activeCell="D92" sqref="D92"/>
    </sheetView>
  </sheetViews>
  <sheetFormatPr defaultColWidth="9.140625" defaultRowHeight="15"/>
  <cols>
    <col min="1" max="1" width="18.00390625" style="2" customWidth="1"/>
    <col min="2" max="2" width="24.140625" style="2" customWidth="1"/>
    <col min="3" max="3" width="16.00390625" style="1" customWidth="1"/>
    <col min="4" max="4" width="50.421875" style="1" customWidth="1"/>
    <col min="5" max="6" width="12.7109375" style="1" customWidth="1"/>
    <col min="7" max="7" width="14.8515625" style="1" customWidth="1"/>
    <col min="8" max="8" width="12.7109375" style="2" customWidth="1"/>
    <col min="9" max="9" width="29.28125" style="1" bestFit="1" customWidth="1"/>
    <col min="10" max="10" width="16.140625" style="45" customWidth="1"/>
    <col min="11" max="11" width="29.28125" style="1" customWidth="1"/>
    <col min="12" max="12" width="19.7109375" style="1" customWidth="1"/>
    <col min="13" max="16384" width="9.140625" style="1" customWidth="1"/>
  </cols>
  <sheetData>
    <row r="1" spans="2:10" ht="28.5" customHeight="1">
      <c r="B1" s="83" t="s">
        <v>97</v>
      </c>
      <c r="C1" s="84"/>
      <c r="D1" s="4"/>
      <c r="E1" s="76"/>
      <c r="F1" s="77"/>
      <c r="G1" s="77"/>
      <c r="H1" s="78"/>
      <c r="J1" s="48"/>
    </row>
    <row r="2" spans="2:10" ht="27.75" customHeight="1" thickBot="1">
      <c r="B2" s="85" t="s">
        <v>0</v>
      </c>
      <c r="C2" s="86"/>
      <c r="D2" s="5"/>
      <c r="E2" s="79"/>
      <c r="F2" s="80"/>
      <c r="G2" s="80"/>
      <c r="H2" s="81"/>
      <c r="J2" s="48"/>
    </row>
    <row r="3" spans="7:10" ht="9" customHeight="1" thickBot="1">
      <c r="G3" s="49"/>
      <c r="J3" s="48"/>
    </row>
    <row r="4" spans="1:10" ht="31.5" customHeight="1" thickBot="1">
      <c r="A4" s="16" t="s">
        <v>4</v>
      </c>
      <c r="B4" s="6"/>
      <c r="C4" s="6"/>
      <c r="E4" s="87" t="s">
        <v>133</v>
      </c>
      <c r="F4" s="88"/>
      <c r="G4" s="49"/>
      <c r="J4" s="48"/>
    </row>
    <row r="5" spans="1:10" ht="15.75">
      <c r="A5" s="74" t="s">
        <v>3</v>
      </c>
      <c r="B5" s="75" t="s">
        <v>1</v>
      </c>
      <c r="C5" s="75"/>
      <c r="D5" s="75"/>
      <c r="E5" s="75"/>
      <c r="F5" s="75"/>
      <c r="G5" s="75"/>
      <c r="H5" s="75"/>
      <c r="J5" s="48"/>
    </row>
    <row r="6" spans="1:10" ht="35.25" customHeight="1">
      <c r="A6" s="10"/>
      <c r="B6" s="75" t="s">
        <v>135</v>
      </c>
      <c r="C6" s="75"/>
      <c r="D6" s="75"/>
      <c r="E6" s="75"/>
      <c r="F6" s="75"/>
      <c r="G6" s="75"/>
      <c r="H6" s="75"/>
      <c r="J6" s="48"/>
    </row>
    <row r="7" spans="1:10" ht="15.75">
      <c r="A7" s="10"/>
      <c r="B7" s="75" t="s">
        <v>134</v>
      </c>
      <c r="C7" s="75"/>
      <c r="D7" s="75"/>
      <c r="E7" s="75"/>
      <c r="F7" s="75"/>
      <c r="G7" s="75"/>
      <c r="H7" s="75"/>
      <c r="J7" s="48"/>
    </row>
    <row r="8" spans="3:10" ht="15.75">
      <c r="C8" s="6"/>
      <c r="E8" s="7"/>
      <c r="F8" s="7"/>
      <c r="G8" s="7"/>
      <c r="J8" s="48"/>
    </row>
    <row r="9" spans="1:10" ht="15.75">
      <c r="A9" s="10"/>
      <c r="B9" s="11"/>
      <c r="C9" s="6"/>
      <c r="E9" s="7"/>
      <c r="F9" s="7"/>
      <c r="G9" s="7"/>
      <c r="J9" s="48"/>
    </row>
    <row r="10" spans="3:10" ht="20.25" customHeight="1">
      <c r="C10" s="9" t="s">
        <v>60</v>
      </c>
      <c r="D10" s="15"/>
      <c r="E10" s="15"/>
      <c r="F10" s="15"/>
      <c r="J10" s="48"/>
    </row>
    <row r="11" ht="15.75" thickBot="1">
      <c r="J11" s="48"/>
    </row>
    <row r="12" spans="1:10" ht="26.25" thickBot="1">
      <c r="A12" s="20" t="s">
        <v>5</v>
      </c>
      <c r="B12" s="20" t="s">
        <v>6</v>
      </c>
      <c r="C12" s="20" t="s">
        <v>90</v>
      </c>
      <c r="D12" s="20" t="s">
        <v>57</v>
      </c>
      <c r="E12" s="20" t="s">
        <v>58</v>
      </c>
      <c r="F12" s="20" t="s">
        <v>49</v>
      </c>
      <c r="G12" s="20" t="s">
        <v>48</v>
      </c>
      <c r="H12" s="20" t="s">
        <v>2</v>
      </c>
      <c r="J12" s="47"/>
    </row>
    <row r="13" spans="1:10" ht="15">
      <c r="A13" s="21" t="s">
        <v>61</v>
      </c>
      <c r="B13" s="22" t="s">
        <v>63</v>
      </c>
      <c r="C13" s="23">
        <v>253.01000958</v>
      </c>
      <c r="D13" s="24"/>
      <c r="E13" s="25"/>
      <c r="F13" s="67">
        <f aca="true" t="shared" si="0" ref="F13:F44">C13*E13</f>
        <v>0</v>
      </c>
      <c r="G13" s="25" t="s">
        <v>50</v>
      </c>
      <c r="H13" s="67">
        <f aca="true" t="shared" si="1" ref="H13:H44">IF((G13="J"),0.9*F13,F13)</f>
        <v>0</v>
      </c>
      <c r="J13" s="46" t="s">
        <v>51</v>
      </c>
    </row>
    <row r="14" spans="1:10" ht="15">
      <c r="A14" s="26" t="s">
        <v>62</v>
      </c>
      <c r="B14" s="27" t="s">
        <v>64</v>
      </c>
      <c r="C14" s="28">
        <v>253.01000958</v>
      </c>
      <c r="D14" s="29"/>
      <c r="E14" s="30"/>
      <c r="F14" s="68">
        <f t="shared" si="0"/>
        <v>0</v>
      </c>
      <c r="G14" s="30" t="s">
        <v>50</v>
      </c>
      <c r="H14" s="68">
        <f t="shared" si="1"/>
        <v>0</v>
      </c>
      <c r="J14" s="46" t="s">
        <v>50</v>
      </c>
    </row>
    <row r="15" spans="1:8" ht="15">
      <c r="A15" s="31" t="s">
        <v>7</v>
      </c>
      <c r="B15" s="32" t="s">
        <v>8</v>
      </c>
      <c r="C15" s="28">
        <v>207.31216644</v>
      </c>
      <c r="D15" s="33"/>
      <c r="E15" s="30"/>
      <c r="F15" s="68">
        <f t="shared" si="0"/>
        <v>0</v>
      </c>
      <c r="G15" s="30" t="s">
        <v>50</v>
      </c>
      <c r="H15" s="68">
        <f t="shared" si="1"/>
        <v>0</v>
      </c>
    </row>
    <row r="16" spans="1:10" ht="15">
      <c r="A16" s="26" t="s">
        <v>65</v>
      </c>
      <c r="B16" s="27" t="s">
        <v>63</v>
      </c>
      <c r="C16" s="28">
        <v>258.58291728</v>
      </c>
      <c r="D16" s="29"/>
      <c r="E16" s="30"/>
      <c r="F16" s="68">
        <f t="shared" si="0"/>
        <v>0</v>
      </c>
      <c r="G16" s="30" t="s">
        <v>50</v>
      </c>
      <c r="H16" s="68">
        <f t="shared" si="1"/>
        <v>0</v>
      </c>
      <c r="J16" s="47"/>
    </row>
    <row r="17" spans="1:8" ht="15">
      <c r="A17" s="26" t="s">
        <v>66</v>
      </c>
      <c r="B17" s="27" t="s">
        <v>64</v>
      </c>
      <c r="C17" s="28">
        <v>258.58291728</v>
      </c>
      <c r="D17" s="29"/>
      <c r="E17" s="30"/>
      <c r="F17" s="68">
        <f t="shared" si="0"/>
        <v>0</v>
      </c>
      <c r="G17" s="30" t="s">
        <v>50</v>
      </c>
      <c r="H17" s="68">
        <f t="shared" si="1"/>
        <v>0</v>
      </c>
    </row>
    <row r="18" spans="1:8" ht="15">
      <c r="A18" s="26" t="s">
        <v>9</v>
      </c>
      <c r="B18" s="27" t="s">
        <v>10</v>
      </c>
      <c r="C18" s="28">
        <v>275.30164038</v>
      </c>
      <c r="D18" s="29"/>
      <c r="E18" s="30"/>
      <c r="F18" s="68">
        <f t="shared" si="0"/>
        <v>0</v>
      </c>
      <c r="G18" s="30" t="s">
        <v>50</v>
      </c>
      <c r="H18" s="68">
        <f t="shared" si="1"/>
        <v>0</v>
      </c>
    </row>
    <row r="19" spans="1:8" ht="15">
      <c r="A19" s="26">
        <v>3</v>
      </c>
      <c r="B19" s="26" t="s">
        <v>10</v>
      </c>
      <c r="C19" s="28">
        <v>213.99965568000002</v>
      </c>
      <c r="D19" s="29"/>
      <c r="E19" s="30"/>
      <c r="F19" s="68">
        <f t="shared" si="0"/>
        <v>0</v>
      </c>
      <c r="G19" s="30" t="s">
        <v>50</v>
      </c>
      <c r="H19" s="68">
        <f t="shared" si="1"/>
        <v>0</v>
      </c>
    </row>
    <row r="20" spans="1:8" ht="15">
      <c r="A20" s="31" t="s">
        <v>11</v>
      </c>
      <c r="B20" s="26" t="s">
        <v>10</v>
      </c>
      <c r="C20" s="28">
        <v>213.99965568000002</v>
      </c>
      <c r="D20" s="33"/>
      <c r="E20" s="30"/>
      <c r="F20" s="68">
        <f t="shared" si="0"/>
        <v>0</v>
      </c>
      <c r="G20" s="30" t="s">
        <v>50</v>
      </c>
      <c r="H20" s="68">
        <f t="shared" si="1"/>
        <v>0</v>
      </c>
    </row>
    <row r="21" spans="1:8" ht="15">
      <c r="A21" s="26" t="s">
        <v>12</v>
      </c>
      <c r="B21" s="26" t="s">
        <v>10</v>
      </c>
      <c r="C21" s="28">
        <v>211.77049260000004</v>
      </c>
      <c r="D21" s="29"/>
      <c r="E21" s="30"/>
      <c r="F21" s="68">
        <f t="shared" si="0"/>
        <v>0</v>
      </c>
      <c r="G21" s="30" t="s">
        <v>50</v>
      </c>
      <c r="H21" s="68">
        <f t="shared" si="1"/>
        <v>0</v>
      </c>
    </row>
    <row r="22" spans="1:8" ht="15">
      <c r="A22" s="26" t="s">
        <v>13</v>
      </c>
      <c r="B22" s="26" t="s">
        <v>10</v>
      </c>
      <c r="C22" s="28">
        <v>210.65591106000002</v>
      </c>
      <c r="D22" s="29"/>
      <c r="E22" s="30"/>
      <c r="F22" s="68">
        <f t="shared" si="0"/>
        <v>0</v>
      </c>
      <c r="G22" s="30" t="s">
        <v>50</v>
      </c>
      <c r="H22" s="68">
        <f t="shared" si="1"/>
        <v>0</v>
      </c>
    </row>
    <row r="23" spans="1:8" ht="15">
      <c r="A23" s="26">
        <v>4</v>
      </c>
      <c r="B23" s="26" t="s">
        <v>86</v>
      </c>
      <c r="C23" s="28">
        <v>232.94754186000003</v>
      </c>
      <c r="D23" s="29"/>
      <c r="E23" s="30"/>
      <c r="F23" s="68">
        <f t="shared" si="0"/>
        <v>0</v>
      </c>
      <c r="G23" s="30" t="s">
        <v>50</v>
      </c>
      <c r="H23" s="68">
        <f t="shared" si="1"/>
        <v>0</v>
      </c>
    </row>
    <row r="24" spans="1:8" ht="15">
      <c r="A24" s="26" t="s">
        <v>14</v>
      </c>
      <c r="B24" s="26" t="s">
        <v>15</v>
      </c>
      <c r="C24" s="28">
        <v>230.71837878000002</v>
      </c>
      <c r="D24" s="29"/>
      <c r="E24" s="30"/>
      <c r="F24" s="68">
        <f t="shared" si="0"/>
        <v>0</v>
      </c>
      <c r="G24" s="30" t="s">
        <v>50</v>
      </c>
      <c r="H24" s="68">
        <f t="shared" si="1"/>
        <v>0</v>
      </c>
    </row>
    <row r="25" spans="1:8" ht="15">
      <c r="A25" s="26">
        <v>5</v>
      </c>
      <c r="B25" s="26" t="s">
        <v>86</v>
      </c>
      <c r="C25" s="28">
        <v>232.94754186000003</v>
      </c>
      <c r="D25" s="29"/>
      <c r="E25" s="30"/>
      <c r="F25" s="68">
        <f t="shared" si="0"/>
        <v>0</v>
      </c>
      <c r="G25" s="30" t="s">
        <v>50</v>
      </c>
      <c r="H25" s="68">
        <f t="shared" si="1"/>
        <v>0</v>
      </c>
    </row>
    <row r="26" spans="1:8" ht="15">
      <c r="A26" s="26" t="s">
        <v>16</v>
      </c>
      <c r="B26" s="26" t="s">
        <v>10</v>
      </c>
      <c r="C26" s="28">
        <v>186.13511718</v>
      </c>
      <c r="D26" s="29"/>
      <c r="E26" s="30"/>
      <c r="F26" s="68">
        <f t="shared" si="0"/>
        <v>0</v>
      </c>
      <c r="G26" s="30" t="s">
        <v>50</v>
      </c>
      <c r="H26" s="68">
        <f t="shared" si="1"/>
        <v>0</v>
      </c>
    </row>
    <row r="27" spans="1:8" ht="15">
      <c r="A27" s="26" t="s">
        <v>17</v>
      </c>
      <c r="B27" s="26" t="s">
        <v>10</v>
      </c>
      <c r="C27" s="28">
        <v>237.40586801999999</v>
      </c>
      <c r="D27" s="29"/>
      <c r="E27" s="30"/>
      <c r="F27" s="68">
        <f t="shared" si="0"/>
        <v>0</v>
      </c>
      <c r="G27" s="30" t="s">
        <v>50</v>
      </c>
      <c r="H27" s="68">
        <f t="shared" si="1"/>
        <v>0</v>
      </c>
    </row>
    <row r="28" spans="1:8" ht="15">
      <c r="A28" s="26" t="s">
        <v>18</v>
      </c>
      <c r="B28" s="26" t="s">
        <v>10</v>
      </c>
      <c r="C28" s="28">
        <v>206.1975849</v>
      </c>
      <c r="D28" s="29"/>
      <c r="E28" s="30"/>
      <c r="F28" s="68">
        <f t="shared" si="0"/>
        <v>0</v>
      </c>
      <c r="G28" s="30" t="s">
        <v>50</v>
      </c>
      <c r="H28" s="68">
        <f t="shared" si="1"/>
        <v>0</v>
      </c>
    </row>
    <row r="29" spans="1:8" ht="15">
      <c r="A29" s="26" t="s">
        <v>19</v>
      </c>
      <c r="B29" s="26" t="s">
        <v>15</v>
      </c>
      <c r="C29" s="28">
        <v>230.71837878000002</v>
      </c>
      <c r="D29" s="29"/>
      <c r="E29" s="30"/>
      <c r="F29" s="68">
        <f t="shared" si="0"/>
        <v>0</v>
      </c>
      <c r="G29" s="30" t="s">
        <v>50</v>
      </c>
      <c r="H29" s="68">
        <f t="shared" si="1"/>
        <v>0</v>
      </c>
    </row>
    <row r="30" spans="1:8" ht="15">
      <c r="A30" s="26" t="s">
        <v>20</v>
      </c>
      <c r="B30" s="26" t="s">
        <v>10</v>
      </c>
      <c r="C30" s="28">
        <v>222.91630800000001</v>
      </c>
      <c r="D30" s="29"/>
      <c r="E30" s="30"/>
      <c r="F30" s="68">
        <f t="shared" si="0"/>
        <v>0</v>
      </c>
      <c r="G30" s="30" t="s">
        <v>50</v>
      </c>
      <c r="H30" s="68">
        <f t="shared" si="1"/>
        <v>0</v>
      </c>
    </row>
    <row r="31" spans="1:8" ht="15">
      <c r="A31" s="26" t="s">
        <v>21</v>
      </c>
      <c r="B31" s="26" t="s">
        <v>10</v>
      </c>
      <c r="C31" s="28">
        <v>209.54132952</v>
      </c>
      <c r="D31" s="29"/>
      <c r="E31" s="30"/>
      <c r="F31" s="68">
        <f t="shared" si="0"/>
        <v>0</v>
      </c>
      <c r="G31" s="30" t="s">
        <v>50</v>
      </c>
      <c r="H31" s="68">
        <f t="shared" si="1"/>
        <v>0</v>
      </c>
    </row>
    <row r="32" spans="1:8" ht="15">
      <c r="A32" s="26" t="s">
        <v>22</v>
      </c>
      <c r="B32" s="26" t="s">
        <v>10</v>
      </c>
      <c r="C32" s="28">
        <v>258.58291728</v>
      </c>
      <c r="D32" s="29"/>
      <c r="E32" s="30"/>
      <c r="F32" s="68">
        <f t="shared" si="0"/>
        <v>0</v>
      </c>
      <c r="G32" s="30" t="s">
        <v>50</v>
      </c>
      <c r="H32" s="68">
        <f t="shared" si="1"/>
        <v>0</v>
      </c>
    </row>
    <row r="33" spans="1:8" ht="15">
      <c r="A33" s="26" t="s">
        <v>23</v>
      </c>
      <c r="B33" s="26" t="s">
        <v>10</v>
      </c>
      <c r="C33" s="28">
        <v>329.9161358400001</v>
      </c>
      <c r="D33" s="29"/>
      <c r="E33" s="30"/>
      <c r="F33" s="68">
        <f t="shared" si="0"/>
        <v>0</v>
      </c>
      <c r="G33" s="30" t="s">
        <v>50</v>
      </c>
      <c r="H33" s="68">
        <f t="shared" si="1"/>
        <v>0</v>
      </c>
    </row>
    <row r="34" spans="1:8" ht="15">
      <c r="A34" s="26" t="s">
        <v>24</v>
      </c>
      <c r="B34" s="26" t="s">
        <v>10</v>
      </c>
      <c r="C34" s="28">
        <v>258.58291728</v>
      </c>
      <c r="D34" s="29"/>
      <c r="E34" s="30"/>
      <c r="F34" s="68">
        <f t="shared" si="0"/>
        <v>0</v>
      </c>
      <c r="G34" s="30" t="s">
        <v>50</v>
      </c>
      <c r="H34" s="68">
        <f t="shared" si="1"/>
        <v>0</v>
      </c>
    </row>
    <row r="35" spans="1:8" ht="15">
      <c r="A35" s="26" t="s">
        <v>25</v>
      </c>
      <c r="B35" s="26" t="s">
        <v>10</v>
      </c>
      <c r="C35" s="28">
        <v>345.5202774</v>
      </c>
      <c r="D35" s="29"/>
      <c r="E35" s="30"/>
      <c r="F35" s="68">
        <f t="shared" si="0"/>
        <v>0</v>
      </c>
      <c r="G35" s="30" t="s">
        <v>50</v>
      </c>
      <c r="H35" s="68">
        <f t="shared" si="1"/>
        <v>0</v>
      </c>
    </row>
    <row r="36" spans="1:8" ht="15">
      <c r="A36" s="26" t="s">
        <v>26</v>
      </c>
      <c r="B36" s="26" t="s">
        <v>10</v>
      </c>
      <c r="C36" s="28">
        <v>279.75996654000005</v>
      </c>
      <c r="D36" s="29"/>
      <c r="E36" s="30"/>
      <c r="F36" s="68">
        <f t="shared" si="0"/>
        <v>0</v>
      </c>
      <c r="G36" s="30" t="s">
        <v>50</v>
      </c>
      <c r="H36" s="68">
        <f t="shared" si="1"/>
        <v>0</v>
      </c>
    </row>
    <row r="37" spans="1:8" ht="15">
      <c r="A37" s="26">
        <v>8</v>
      </c>
      <c r="B37" s="26" t="s">
        <v>10</v>
      </c>
      <c r="C37" s="28">
        <v>278.64538500000003</v>
      </c>
      <c r="D37" s="29"/>
      <c r="E37" s="30"/>
      <c r="F37" s="68">
        <f t="shared" si="0"/>
        <v>0</v>
      </c>
      <c r="G37" s="30" t="s">
        <v>50</v>
      </c>
      <c r="H37" s="68">
        <f t="shared" si="1"/>
        <v>0</v>
      </c>
    </row>
    <row r="38" spans="1:8" ht="15">
      <c r="A38" s="26" t="s">
        <v>27</v>
      </c>
      <c r="B38" s="26" t="s">
        <v>10</v>
      </c>
      <c r="C38" s="28">
        <v>275.30164038</v>
      </c>
      <c r="D38" s="29"/>
      <c r="E38" s="30"/>
      <c r="F38" s="68">
        <f t="shared" si="0"/>
        <v>0</v>
      </c>
      <c r="G38" s="30" t="s">
        <v>50</v>
      </c>
      <c r="H38" s="68">
        <f t="shared" si="1"/>
        <v>0</v>
      </c>
    </row>
    <row r="39" spans="1:8" ht="15">
      <c r="A39" s="26">
        <v>9</v>
      </c>
      <c r="B39" s="26" t="s">
        <v>10</v>
      </c>
      <c r="C39" s="28">
        <v>270.84331422</v>
      </c>
      <c r="D39" s="29"/>
      <c r="E39" s="30"/>
      <c r="F39" s="68">
        <f t="shared" si="0"/>
        <v>0</v>
      </c>
      <c r="G39" s="30" t="s">
        <v>50</v>
      </c>
      <c r="H39" s="68">
        <f t="shared" si="1"/>
        <v>0</v>
      </c>
    </row>
    <row r="40" spans="1:8" ht="15">
      <c r="A40" s="26">
        <v>10</v>
      </c>
      <c r="B40" s="26" t="s">
        <v>28</v>
      </c>
      <c r="C40" s="28">
        <v>213.99965568000002</v>
      </c>
      <c r="D40" s="29"/>
      <c r="E40" s="30"/>
      <c r="F40" s="68">
        <f t="shared" si="0"/>
        <v>0</v>
      </c>
      <c r="G40" s="30" t="s">
        <v>50</v>
      </c>
      <c r="H40" s="68">
        <f t="shared" si="1"/>
        <v>0</v>
      </c>
    </row>
    <row r="41" spans="1:8" ht="15">
      <c r="A41" s="26">
        <v>11</v>
      </c>
      <c r="B41" s="26" t="s">
        <v>28</v>
      </c>
      <c r="C41" s="28">
        <v>222.91630800000001</v>
      </c>
      <c r="D41" s="29"/>
      <c r="E41" s="30"/>
      <c r="F41" s="68">
        <f t="shared" si="0"/>
        <v>0</v>
      </c>
      <c r="G41" s="30" t="s">
        <v>50</v>
      </c>
      <c r="H41" s="68">
        <f t="shared" si="1"/>
        <v>0</v>
      </c>
    </row>
    <row r="42" spans="1:8" ht="15">
      <c r="A42" s="26">
        <v>12</v>
      </c>
      <c r="B42" s="26" t="s">
        <v>28</v>
      </c>
      <c r="C42" s="28">
        <v>280.87454808000007</v>
      </c>
      <c r="D42" s="29"/>
      <c r="E42" s="30"/>
      <c r="F42" s="68">
        <f t="shared" si="0"/>
        <v>0</v>
      </c>
      <c r="G42" s="30" t="s">
        <v>50</v>
      </c>
      <c r="H42" s="68">
        <f t="shared" si="1"/>
        <v>0</v>
      </c>
    </row>
    <row r="43" spans="1:8" ht="15">
      <c r="A43" s="26" t="s">
        <v>29</v>
      </c>
      <c r="B43" s="26" t="s">
        <v>28</v>
      </c>
      <c r="C43" s="28">
        <v>208.42674798000004</v>
      </c>
      <c r="D43" s="29"/>
      <c r="E43" s="30"/>
      <c r="F43" s="68">
        <f t="shared" si="0"/>
        <v>0</v>
      </c>
      <c r="G43" s="30" t="s">
        <v>50</v>
      </c>
      <c r="H43" s="68">
        <f t="shared" si="1"/>
        <v>0</v>
      </c>
    </row>
    <row r="44" spans="1:8" ht="15">
      <c r="A44" s="26">
        <v>13</v>
      </c>
      <c r="B44" s="26" t="s">
        <v>30</v>
      </c>
      <c r="C44" s="28">
        <v>213.99965568000002</v>
      </c>
      <c r="D44" s="29"/>
      <c r="E44" s="30"/>
      <c r="F44" s="68">
        <f t="shared" si="0"/>
        <v>0</v>
      </c>
      <c r="G44" s="30" t="s">
        <v>50</v>
      </c>
      <c r="H44" s="68">
        <f t="shared" si="1"/>
        <v>0</v>
      </c>
    </row>
    <row r="45" spans="1:8" ht="15">
      <c r="A45" s="26">
        <v>14</v>
      </c>
      <c r="B45" s="26" t="s">
        <v>31</v>
      </c>
      <c r="C45" s="28">
        <v>228.48921570000002</v>
      </c>
      <c r="D45" s="29"/>
      <c r="E45" s="30"/>
      <c r="F45" s="68">
        <f aca="true" t="shared" si="2" ref="F45:F74">C45*E45</f>
        <v>0</v>
      </c>
      <c r="G45" s="30" t="s">
        <v>50</v>
      </c>
      <c r="H45" s="68">
        <f aca="true" t="shared" si="3" ref="H45:H74">IF((G45="J"),0.9*F45,F45)</f>
        <v>0</v>
      </c>
    </row>
    <row r="46" spans="1:8" ht="15">
      <c r="A46" s="26">
        <v>15</v>
      </c>
      <c r="B46" s="26" t="s">
        <v>28</v>
      </c>
      <c r="C46" s="28">
        <v>190.59344334000005</v>
      </c>
      <c r="D46" s="29"/>
      <c r="E46" s="30"/>
      <c r="F46" s="68">
        <f t="shared" si="2"/>
        <v>0</v>
      </c>
      <c r="G46" s="30" t="s">
        <v>50</v>
      </c>
      <c r="H46" s="68">
        <f t="shared" si="3"/>
        <v>0</v>
      </c>
    </row>
    <row r="47" spans="1:8" ht="15">
      <c r="A47" s="26">
        <v>16</v>
      </c>
      <c r="B47" s="26" t="s">
        <v>30</v>
      </c>
      <c r="C47" s="28">
        <v>163.84348638</v>
      </c>
      <c r="D47" s="29"/>
      <c r="E47" s="30"/>
      <c r="F47" s="68">
        <f t="shared" si="2"/>
        <v>0</v>
      </c>
      <c r="G47" s="30" t="s">
        <v>50</v>
      </c>
      <c r="H47" s="68">
        <f t="shared" si="3"/>
        <v>0</v>
      </c>
    </row>
    <row r="48" spans="1:8" ht="15">
      <c r="A48" s="26" t="s">
        <v>32</v>
      </c>
      <c r="B48" s="26" t="s">
        <v>28</v>
      </c>
      <c r="C48" s="28">
        <v>201.73925874</v>
      </c>
      <c r="D48" s="29"/>
      <c r="E48" s="30"/>
      <c r="F48" s="68">
        <f t="shared" si="2"/>
        <v>0</v>
      </c>
      <c r="G48" s="30" t="s">
        <v>50</v>
      </c>
      <c r="H48" s="68">
        <f t="shared" si="3"/>
        <v>0</v>
      </c>
    </row>
    <row r="49" spans="1:8" ht="15">
      <c r="A49" s="26" t="s">
        <v>33</v>
      </c>
      <c r="B49" s="26" t="s">
        <v>28</v>
      </c>
      <c r="C49" s="28">
        <v>182.79137256000004</v>
      </c>
      <c r="D49" s="29"/>
      <c r="E49" s="30"/>
      <c r="F49" s="68">
        <f t="shared" si="2"/>
        <v>0</v>
      </c>
      <c r="G49" s="30" t="s">
        <v>50</v>
      </c>
      <c r="H49" s="68">
        <f t="shared" si="3"/>
        <v>0</v>
      </c>
    </row>
    <row r="50" spans="1:8" ht="15">
      <c r="A50" s="26" t="s">
        <v>34</v>
      </c>
      <c r="B50" s="26" t="s">
        <v>28</v>
      </c>
      <c r="C50" s="28">
        <v>281.98912962</v>
      </c>
      <c r="D50" s="29"/>
      <c r="E50" s="30"/>
      <c r="F50" s="68">
        <f t="shared" si="2"/>
        <v>0</v>
      </c>
      <c r="G50" s="30" t="s">
        <v>50</v>
      </c>
      <c r="H50" s="68">
        <f t="shared" si="3"/>
        <v>0</v>
      </c>
    </row>
    <row r="51" spans="1:8" ht="15">
      <c r="A51" s="26" t="s">
        <v>35</v>
      </c>
      <c r="B51" s="26" t="s">
        <v>28</v>
      </c>
      <c r="C51" s="28">
        <v>147.12476328000002</v>
      </c>
      <c r="D51" s="29"/>
      <c r="E51" s="30"/>
      <c r="F51" s="68">
        <f t="shared" si="2"/>
        <v>0</v>
      </c>
      <c r="G51" s="30" t="s">
        <v>50</v>
      </c>
      <c r="H51" s="68">
        <f t="shared" si="3"/>
        <v>0</v>
      </c>
    </row>
    <row r="52" spans="1:8" ht="15">
      <c r="A52" s="26" t="s">
        <v>36</v>
      </c>
      <c r="B52" s="26" t="s">
        <v>37</v>
      </c>
      <c r="C52" s="28">
        <v>274.18705884</v>
      </c>
      <c r="D52" s="29"/>
      <c r="E52" s="30"/>
      <c r="F52" s="68">
        <f t="shared" si="2"/>
        <v>0</v>
      </c>
      <c r="G52" s="30" t="s">
        <v>50</v>
      </c>
      <c r="H52" s="68">
        <f t="shared" si="3"/>
        <v>0</v>
      </c>
    </row>
    <row r="53" spans="1:8" ht="15">
      <c r="A53" s="26" t="s">
        <v>38</v>
      </c>
      <c r="B53" s="26" t="s">
        <v>28</v>
      </c>
      <c r="C53" s="28">
        <v>274.18705884</v>
      </c>
      <c r="D53" s="29"/>
      <c r="E53" s="30"/>
      <c r="F53" s="68">
        <f t="shared" si="2"/>
        <v>0</v>
      </c>
      <c r="G53" s="30" t="s">
        <v>50</v>
      </c>
      <c r="H53" s="68">
        <f t="shared" si="3"/>
        <v>0</v>
      </c>
    </row>
    <row r="54" spans="1:8" ht="15">
      <c r="A54" s="26" t="s">
        <v>39</v>
      </c>
      <c r="B54" s="26" t="s">
        <v>28</v>
      </c>
      <c r="C54" s="28">
        <v>278.64538500000003</v>
      </c>
      <c r="D54" s="29"/>
      <c r="E54" s="30"/>
      <c r="F54" s="68">
        <f t="shared" si="2"/>
        <v>0</v>
      </c>
      <c r="G54" s="30" t="s">
        <v>50</v>
      </c>
      <c r="H54" s="68">
        <f t="shared" si="3"/>
        <v>0</v>
      </c>
    </row>
    <row r="55" spans="1:8" ht="15">
      <c r="A55" s="26" t="s">
        <v>40</v>
      </c>
      <c r="B55" s="26" t="s">
        <v>28</v>
      </c>
      <c r="C55" s="28">
        <v>388.98895746</v>
      </c>
      <c r="D55" s="29"/>
      <c r="E55" s="30"/>
      <c r="F55" s="68">
        <f t="shared" si="2"/>
        <v>0</v>
      </c>
      <c r="G55" s="30" t="s">
        <v>50</v>
      </c>
      <c r="H55" s="68">
        <f t="shared" si="3"/>
        <v>0</v>
      </c>
    </row>
    <row r="56" spans="1:8" ht="15">
      <c r="A56" s="26" t="s">
        <v>41</v>
      </c>
      <c r="B56" s="26" t="s">
        <v>28</v>
      </c>
      <c r="C56" s="28">
        <v>314.31199428</v>
      </c>
      <c r="D56" s="29"/>
      <c r="E56" s="30"/>
      <c r="F56" s="68">
        <f t="shared" si="2"/>
        <v>0</v>
      </c>
      <c r="G56" s="30" t="s">
        <v>50</v>
      </c>
      <c r="H56" s="68">
        <f t="shared" si="3"/>
        <v>0</v>
      </c>
    </row>
    <row r="57" spans="1:8" ht="15">
      <c r="A57" s="26" t="s">
        <v>42</v>
      </c>
      <c r="B57" s="26" t="s">
        <v>28</v>
      </c>
      <c r="C57" s="28">
        <v>358.89525588000004</v>
      </c>
      <c r="D57" s="29"/>
      <c r="E57" s="30"/>
      <c r="F57" s="68">
        <f t="shared" si="2"/>
        <v>0</v>
      </c>
      <c r="G57" s="30" t="s">
        <v>50</v>
      </c>
      <c r="H57" s="68">
        <f t="shared" si="3"/>
        <v>0</v>
      </c>
    </row>
    <row r="58" spans="1:8" ht="15">
      <c r="A58" s="26" t="s">
        <v>43</v>
      </c>
      <c r="B58" s="26" t="s">
        <v>28</v>
      </c>
      <c r="C58" s="28">
        <v>332.14529892</v>
      </c>
      <c r="D58" s="29"/>
      <c r="E58" s="30"/>
      <c r="F58" s="68">
        <f t="shared" si="2"/>
        <v>0</v>
      </c>
      <c r="G58" s="30" t="s">
        <v>50</v>
      </c>
      <c r="H58" s="68">
        <f t="shared" si="3"/>
        <v>0</v>
      </c>
    </row>
    <row r="59" spans="1:8" ht="15">
      <c r="A59" s="26">
        <v>20</v>
      </c>
      <c r="B59" s="26" t="s">
        <v>28</v>
      </c>
      <c r="C59" s="28">
        <v>343.29111432</v>
      </c>
      <c r="D59" s="29"/>
      <c r="E59" s="30"/>
      <c r="F59" s="68">
        <f t="shared" si="2"/>
        <v>0</v>
      </c>
      <c r="G59" s="30" t="s">
        <v>50</v>
      </c>
      <c r="H59" s="68">
        <f t="shared" si="3"/>
        <v>0</v>
      </c>
    </row>
    <row r="60" spans="1:8" ht="15">
      <c r="A60" s="26" t="s">
        <v>44</v>
      </c>
      <c r="B60" s="26" t="s">
        <v>28</v>
      </c>
      <c r="C60" s="28">
        <v>357.7806743400001</v>
      </c>
      <c r="D60" s="29"/>
      <c r="E60" s="30"/>
      <c r="F60" s="68">
        <f t="shared" si="2"/>
        <v>0</v>
      </c>
      <c r="G60" s="30" t="s">
        <v>50</v>
      </c>
      <c r="H60" s="68">
        <f t="shared" si="3"/>
        <v>0</v>
      </c>
    </row>
    <row r="61" spans="1:8" ht="15">
      <c r="A61" s="26">
        <v>21</v>
      </c>
      <c r="B61" s="26" t="s">
        <v>28</v>
      </c>
      <c r="C61" s="28">
        <v>332.14529892</v>
      </c>
      <c r="D61" s="29"/>
      <c r="E61" s="30"/>
      <c r="F61" s="68">
        <f t="shared" si="2"/>
        <v>0</v>
      </c>
      <c r="G61" s="30" t="s">
        <v>50</v>
      </c>
      <c r="H61" s="68">
        <f t="shared" si="3"/>
        <v>0</v>
      </c>
    </row>
    <row r="62" spans="1:8" ht="15">
      <c r="A62" s="26">
        <v>22</v>
      </c>
      <c r="B62" s="34" t="s">
        <v>47</v>
      </c>
      <c r="C62" s="28">
        <v>203.96842182000003</v>
      </c>
      <c r="D62" s="29"/>
      <c r="E62" s="30"/>
      <c r="F62" s="68">
        <f t="shared" si="2"/>
        <v>0</v>
      </c>
      <c r="G62" s="30" t="s">
        <v>50</v>
      </c>
      <c r="H62" s="68">
        <f t="shared" si="3"/>
        <v>0</v>
      </c>
    </row>
    <row r="63" spans="1:8" ht="15">
      <c r="A63" s="26" t="s">
        <v>46</v>
      </c>
      <c r="B63" s="34" t="s">
        <v>47</v>
      </c>
      <c r="C63" s="28">
        <v>286.44745578</v>
      </c>
      <c r="D63" s="29"/>
      <c r="E63" s="30"/>
      <c r="F63" s="68">
        <f t="shared" si="2"/>
        <v>0</v>
      </c>
      <c r="G63" s="30" t="s">
        <v>50</v>
      </c>
      <c r="H63" s="68">
        <f t="shared" si="3"/>
        <v>0</v>
      </c>
    </row>
    <row r="64" spans="1:8" ht="15">
      <c r="A64" s="26">
        <v>23</v>
      </c>
      <c r="B64" s="26" t="s">
        <v>28</v>
      </c>
      <c r="C64" s="28">
        <v>222.91630800000001</v>
      </c>
      <c r="D64" s="29"/>
      <c r="E64" s="30"/>
      <c r="F64" s="68">
        <f t="shared" si="2"/>
        <v>0</v>
      </c>
      <c r="G64" s="30" t="s">
        <v>50</v>
      </c>
      <c r="H64" s="68">
        <f t="shared" si="3"/>
        <v>0</v>
      </c>
    </row>
    <row r="65" spans="1:8" ht="15">
      <c r="A65" s="26">
        <v>24</v>
      </c>
      <c r="B65" s="26" t="s">
        <v>28</v>
      </c>
      <c r="C65" s="28">
        <v>253.01000958</v>
      </c>
      <c r="D65" s="29"/>
      <c r="E65" s="30"/>
      <c r="F65" s="68">
        <f t="shared" si="2"/>
        <v>0</v>
      </c>
      <c r="G65" s="30" t="s">
        <v>50</v>
      </c>
      <c r="H65" s="68">
        <f t="shared" si="3"/>
        <v>0</v>
      </c>
    </row>
    <row r="66" spans="1:8" ht="15">
      <c r="A66" s="26">
        <v>25</v>
      </c>
      <c r="B66" s="34" t="s">
        <v>10</v>
      </c>
      <c r="C66" s="28">
        <v>177.21846485999998</v>
      </c>
      <c r="D66" s="29"/>
      <c r="E66" s="30"/>
      <c r="F66" s="68">
        <f t="shared" si="2"/>
        <v>0</v>
      </c>
      <c r="G66" s="30" t="s">
        <v>50</v>
      </c>
      <c r="H66" s="68">
        <f t="shared" si="3"/>
        <v>0</v>
      </c>
    </row>
    <row r="67" spans="1:8" ht="15">
      <c r="A67" s="26">
        <v>26</v>
      </c>
      <c r="B67" s="26" t="s">
        <v>10</v>
      </c>
      <c r="C67" s="28">
        <v>253.01000958</v>
      </c>
      <c r="D67" s="29"/>
      <c r="E67" s="30"/>
      <c r="F67" s="68">
        <f t="shared" si="2"/>
        <v>0</v>
      </c>
      <c r="G67" s="30" t="s">
        <v>50</v>
      </c>
      <c r="H67" s="68">
        <f t="shared" si="3"/>
        <v>0</v>
      </c>
    </row>
    <row r="68" spans="1:8" ht="15">
      <c r="A68" s="26">
        <v>27</v>
      </c>
      <c r="B68" s="26" t="s">
        <v>28</v>
      </c>
      <c r="C68" s="28">
        <v>253.01000958</v>
      </c>
      <c r="D68" s="29"/>
      <c r="E68" s="30"/>
      <c r="F68" s="68">
        <f t="shared" si="2"/>
        <v>0</v>
      </c>
      <c r="G68" s="30" t="s">
        <v>50</v>
      </c>
      <c r="H68" s="68">
        <f t="shared" si="3"/>
        <v>0</v>
      </c>
    </row>
    <row r="69" spans="1:8" ht="15">
      <c r="A69" s="26">
        <v>28</v>
      </c>
      <c r="B69" s="26" t="s">
        <v>10</v>
      </c>
      <c r="C69" s="28">
        <v>190.59344334000005</v>
      </c>
      <c r="D69" s="29"/>
      <c r="E69" s="30"/>
      <c r="F69" s="68">
        <f t="shared" si="2"/>
        <v>0</v>
      </c>
      <c r="G69" s="30" t="s">
        <v>50</v>
      </c>
      <c r="H69" s="68">
        <f t="shared" si="3"/>
        <v>0</v>
      </c>
    </row>
    <row r="70" spans="1:8" ht="15">
      <c r="A70" s="26">
        <v>29</v>
      </c>
      <c r="B70" s="34" t="s">
        <v>45</v>
      </c>
      <c r="C70" s="28">
        <v>190.59344334000005</v>
      </c>
      <c r="D70" s="29"/>
      <c r="E70" s="30"/>
      <c r="F70" s="68">
        <f t="shared" si="2"/>
        <v>0</v>
      </c>
      <c r="G70" s="30" t="s">
        <v>50</v>
      </c>
      <c r="H70" s="68">
        <f t="shared" si="3"/>
        <v>0</v>
      </c>
    </row>
    <row r="71" spans="1:8" ht="15">
      <c r="A71" s="26">
        <v>30</v>
      </c>
      <c r="B71" s="26" t="s">
        <v>10</v>
      </c>
      <c r="C71" s="28">
        <v>448.06177908</v>
      </c>
      <c r="D71" s="29"/>
      <c r="E71" s="30"/>
      <c r="F71" s="68">
        <f t="shared" si="2"/>
        <v>0</v>
      </c>
      <c r="G71" s="30" t="s">
        <v>50</v>
      </c>
      <c r="H71" s="68">
        <f t="shared" si="3"/>
        <v>0</v>
      </c>
    </row>
    <row r="72" spans="1:8" ht="15">
      <c r="A72" s="26">
        <v>31</v>
      </c>
      <c r="B72" s="26" t="s">
        <v>10</v>
      </c>
      <c r="C72" s="28">
        <v>448.06177908</v>
      </c>
      <c r="D72" s="29"/>
      <c r="E72" s="30"/>
      <c r="F72" s="68">
        <f t="shared" si="2"/>
        <v>0</v>
      </c>
      <c r="G72" s="30" t="s">
        <v>50</v>
      </c>
      <c r="H72" s="68">
        <f t="shared" si="3"/>
        <v>0</v>
      </c>
    </row>
    <row r="73" spans="1:8" ht="15">
      <c r="A73" s="26">
        <v>32</v>
      </c>
      <c r="B73" s="26" t="s">
        <v>28</v>
      </c>
      <c r="C73" s="28">
        <v>159.38516022000005</v>
      </c>
      <c r="D73" s="29"/>
      <c r="E73" s="30"/>
      <c r="F73" s="68">
        <f t="shared" si="2"/>
        <v>0</v>
      </c>
      <c r="G73" s="30" t="s">
        <v>50</v>
      </c>
      <c r="H73" s="68">
        <f t="shared" si="3"/>
        <v>0</v>
      </c>
    </row>
    <row r="74" spans="1:8" ht="15">
      <c r="A74" s="26">
        <v>33</v>
      </c>
      <c r="B74" s="34" t="s">
        <v>10</v>
      </c>
      <c r="C74" s="28">
        <v>190.59344334000005</v>
      </c>
      <c r="D74" s="29"/>
      <c r="E74" s="30"/>
      <c r="F74" s="68">
        <f t="shared" si="2"/>
        <v>0</v>
      </c>
      <c r="G74" s="30" t="s">
        <v>50</v>
      </c>
      <c r="H74" s="68">
        <f t="shared" si="3"/>
        <v>0</v>
      </c>
    </row>
    <row r="75" spans="1:8" ht="15" customHeight="1">
      <c r="A75" s="26" t="s">
        <v>75</v>
      </c>
      <c r="B75" s="89" t="s">
        <v>85</v>
      </c>
      <c r="C75" s="28">
        <v>250.78084650000005</v>
      </c>
      <c r="D75" s="29"/>
      <c r="E75" s="30"/>
      <c r="F75" s="68">
        <f aca="true" t="shared" si="4" ref="F75:F97">C75*E75</f>
        <v>0</v>
      </c>
      <c r="G75" s="35"/>
      <c r="H75" s="68">
        <f aca="true" t="shared" si="5" ref="H75:H84">F75</f>
        <v>0</v>
      </c>
    </row>
    <row r="76" spans="1:8" ht="15" customHeight="1">
      <c r="A76" s="26" t="s">
        <v>76</v>
      </c>
      <c r="B76" s="90"/>
      <c r="C76" s="28">
        <v>250.78084650000005</v>
      </c>
      <c r="D76" s="29"/>
      <c r="E76" s="30"/>
      <c r="F76" s="68">
        <f t="shared" si="4"/>
        <v>0</v>
      </c>
      <c r="G76" s="35"/>
      <c r="H76" s="68">
        <f t="shared" si="5"/>
        <v>0</v>
      </c>
    </row>
    <row r="77" spans="1:8" ht="15" customHeight="1">
      <c r="A77" s="26" t="s">
        <v>77</v>
      </c>
      <c r="B77" s="90"/>
      <c r="C77" s="28">
        <v>250.78084650000005</v>
      </c>
      <c r="D77" s="29"/>
      <c r="E77" s="30"/>
      <c r="F77" s="68">
        <f t="shared" si="4"/>
        <v>0</v>
      </c>
      <c r="G77" s="35"/>
      <c r="H77" s="68">
        <f t="shared" si="5"/>
        <v>0</v>
      </c>
    </row>
    <row r="78" spans="1:8" ht="15" customHeight="1">
      <c r="A78" s="26" t="s">
        <v>78</v>
      </c>
      <c r="B78" s="90"/>
      <c r="C78" s="28">
        <v>250.78084650000005</v>
      </c>
      <c r="D78" s="29"/>
      <c r="E78" s="30"/>
      <c r="F78" s="68">
        <f t="shared" si="4"/>
        <v>0</v>
      </c>
      <c r="G78" s="35"/>
      <c r="H78" s="68">
        <f t="shared" si="5"/>
        <v>0</v>
      </c>
    </row>
    <row r="79" spans="1:8" ht="15" customHeight="1">
      <c r="A79" s="26" t="s">
        <v>79</v>
      </c>
      <c r="B79" s="90"/>
      <c r="C79" s="28">
        <v>250.78084650000005</v>
      </c>
      <c r="D79" s="29"/>
      <c r="E79" s="30"/>
      <c r="F79" s="68">
        <f t="shared" si="4"/>
        <v>0</v>
      </c>
      <c r="G79" s="35"/>
      <c r="H79" s="68">
        <f t="shared" si="5"/>
        <v>0</v>
      </c>
    </row>
    <row r="80" spans="1:8" ht="15" customHeight="1">
      <c r="A80" s="26" t="s">
        <v>80</v>
      </c>
      <c r="B80" s="90"/>
      <c r="C80" s="28">
        <v>250.78084650000005</v>
      </c>
      <c r="D80" s="29"/>
      <c r="E80" s="30"/>
      <c r="F80" s="68">
        <f t="shared" si="4"/>
        <v>0</v>
      </c>
      <c r="G80" s="35"/>
      <c r="H80" s="68">
        <f t="shared" si="5"/>
        <v>0</v>
      </c>
    </row>
    <row r="81" spans="1:8" ht="15" customHeight="1">
      <c r="A81" s="26" t="s">
        <v>81</v>
      </c>
      <c r="B81" s="90"/>
      <c r="C81" s="28">
        <v>250.78084650000005</v>
      </c>
      <c r="D81" s="29"/>
      <c r="E81" s="30"/>
      <c r="F81" s="68">
        <f t="shared" si="4"/>
        <v>0</v>
      </c>
      <c r="G81" s="35"/>
      <c r="H81" s="68">
        <f t="shared" si="5"/>
        <v>0</v>
      </c>
    </row>
    <row r="82" spans="1:8" ht="15" customHeight="1">
      <c r="A82" s="26" t="s">
        <v>82</v>
      </c>
      <c r="B82" s="90"/>
      <c r="C82" s="28">
        <v>250.78084650000005</v>
      </c>
      <c r="D82" s="29"/>
      <c r="E82" s="30"/>
      <c r="F82" s="68">
        <f t="shared" si="4"/>
        <v>0</v>
      </c>
      <c r="G82" s="35"/>
      <c r="H82" s="68">
        <f t="shared" si="5"/>
        <v>0</v>
      </c>
    </row>
    <row r="83" spans="1:8" ht="15" customHeight="1">
      <c r="A83" s="26" t="s">
        <v>83</v>
      </c>
      <c r="B83" s="90"/>
      <c r="C83" s="28">
        <v>250.78084650000005</v>
      </c>
      <c r="D83" s="29"/>
      <c r="E83" s="30"/>
      <c r="F83" s="68">
        <f t="shared" si="4"/>
        <v>0</v>
      </c>
      <c r="G83" s="35"/>
      <c r="H83" s="68">
        <f t="shared" si="5"/>
        <v>0</v>
      </c>
    </row>
    <row r="84" spans="1:8" ht="15" customHeight="1">
      <c r="A84" s="26" t="s">
        <v>84</v>
      </c>
      <c r="B84" s="91"/>
      <c r="C84" s="28">
        <v>250.78084650000005</v>
      </c>
      <c r="D84" s="29"/>
      <c r="E84" s="30"/>
      <c r="F84" s="68">
        <f t="shared" si="4"/>
        <v>0</v>
      </c>
      <c r="G84" s="35"/>
      <c r="H84" s="68">
        <f t="shared" si="5"/>
        <v>0</v>
      </c>
    </row>
    <row r="85" spans="1:8" ht="15">
      <c r="A85" s="26">
        <v>35</v>
      </c>
      <c r="B85" s="34" t="s">
        <v>89</v>
      </c>
      <c r="C85" s="28">
        <v>190.134498</v>
      </c>
      <c r="D85" s="29"/>
      <c r="E85" s="30"/>
      <c r="F85" s="68">
        <f t="shared" si="4"/>
        <v>0</v>
      </c>
      <c r="G85" s="30" t="s">
        <v>50</v>
      </c>
      <c r="H85" s="68">
        <f aca="true" t="shared" si="6" ref="H85:H90">IF((G85="J"),0.9*F85,F85)</f>
        <v>0</v>
      </c>
    </row>
    <row r="86" spans="1:8" ht="15">
      <c r="A86" s="26">
        <v>36</v>
      </c>
      <c r="B86" s="34" t="s">
        <v>10</v>
      </c>
      <c r="C86" s="28">
        <v>258.97629900000004</v>
      </c>
      <c r="D86" s="29"/>
      <c r="E86" s="30"/>
      <c r="F86" s="68">
        <f t="shared" si="4"/>
        <v>0</v>
      </c>
      <c r="G86" s="30" t="s">
        <v>50</v>
      </c>
      <c r="H86" s="68">
        <f t="shared" si="6"/>
        <v>0</v>
      </c>
    </row>
    <row r="87" spans="1:8" ht="15">
      <c r="A87" s="26">
        <v>37</v>
      </c>
      <c r="B87" s="34" t="s">
        <v>10</v>
      </c>
      <c r="C87" s="28">
        <v>209.803584</v>
      </c>
      <c r="D87" s="29"/>
      <c r="E87" s="30"/>
      <c r="F87" s="68">
        <f t="shared" si="4"/>
        <v>0</v>
      </c>
      <c r="G87" s="30" t="s">
        <v>50</v>
      </c>
      <c r="H87" s="68">
        <f t="shared" si="6"/>
        <v>0</v>
      </c>
    </row>
    <row r="88" spans="1:8" ht="15">
      <c r="A88" s="26">
        <v>38</v>
      </c>
      <c r="B88" s="34" t="s">
        <v>10</v>
      </c>
      <c r="C88" s="28">
        <v>209.803584</v>
      </c>
      <c r="D88" s="29"/>
      <c r="E88" s="30"/>
      <c r="F88" s="68">
        <f t="shared" si="4"/>
        <v>0</v>
      </c>
      <c r="G88" s="30" t="s">
        <v>50</v>
      </c>
      <c r="H88" s="68">
        <f t="shared" si="6"/>
        <v>0</v>
      </c>
    </row>
    <row r="89" spans="1:8" ht="15">
      <c r="A89" s="26">
        <v>39</v>
      </c>
      <c r="B89" s="34" t="s">
        <v>10</v>
      </c>
      <c r="C89" s="28">
        <v>209.803584</v>
      </c>
      <c r="D89" s="29"/>
      <c r="E89" s="30"/>
      <c r="F89" s="68">
        <f t="shared" si="4"/>
        <v>0</v>
      </c>
      <c r="G89" s="30" t="s">
        <v>50</v>
      </c>
      <c r="H89" s="68">
        <f t="shared" si="6"/>
        <v>0</v>
      </c>
    </row>
    <row r="90" spans="1:8" ht="15">
      <c r="A90" s="26">
        <v>40</v>
      </c>
      <c r="B90" s="34" t="s">
        <v>10</v>
      </c>
      <c r="C90" s="28">
        <v>278.64538500000003</v>
      </c>
      <c r="D90" s="29"/>
      <c r="E90" s="30"/>
      <c r="F90" s="68">
        <f t="shared" si="4"/>
        <v>0</v>
      </c>
      <c r="G90" s="30" t="s">
        <v>50</v>
      </c>
      <c r="H90" s="68">
        <f t="shared" si="6"/>
        <v>0</v>
      </c>
    </row>
    <row r="91" spans="1:10" s="48" customFormat="1" ht="15">
      <c r="A91" s="26">
        <v>41</v>
      </c>
      <c r="B91" s="34" t="s">
        <v>10</v>
      </c>
      <c r="C91" s="28">
        <v>270.89</v>
      </c>
      <c r="D91" s="29"/>
      <c r="E91" s="30"/>
      <c r="F91" s="68">
        <f t="shared" si="4"/>
        <v>0</v>
      </c>
      <c r="G91" s="30" t="s">
        <v>50</v>
      </c>
      <c r="H91" s="68">
        <f>IF((G91="J"),0.9*F91,F91)</f>
        <v>0</v>
      </c>
      <c r="J91" s="45"/>
    </row>
    <row r="92" spans="1:10" s="48" customFormat="1" ht="15">
      <c r="A92" s="26">
        <v>42</v>
      </c>
      <c r="B92" s="34" t="s">
        <v>10</v>
      </c>
      <c r="C92" s="28">
        <v>448.05</v>
      </c>
      <c r="D92" s="29"/>
      <c r="E92" s="30"/>
      <c r="F92" s="68">
        <f t="shared" si="4"/>
        <v>0</v>
      </c>
      <c r="G92" s="30" t="s">
        <v>50</v>
      </c>
      <c r="H92" s="68">
        <f>IF((G92="J"),0.9*F92,F92)</f>
        <v>0</v>
      </c>
      <c r="J92" s="45"/>
    </row>
    <row r="93" spans="1:10" s="48" customFormat="1" ht="15">
      <c r="A93" s="51" t="s">
        <v>106</v>
      </c>
      <c r="B93" s="34" t="s">
        <v>15</v>
      </c>
      <c r="C93" s="28">
        <v>207</v>
      </c>
      <c r="D93" s="29"/>
      <c r="E93" s="30"/>
      <c r="F93" s="68">
        <f t="shared" si="4"/>
        <v>0</v>
      </c>
      <c r="G93" s="30" t="s">
        <v>50</v>
      </c>
      <c r="H93" s="68">
        <f>IF((G93="J"),0.9*F93,F93)</f>
        <v>0</v>
      </c>
      <c r="J93" s="45"/>
    </row>
    <row r="94" spans="1:10" s="48" customFormat="1" ht="15">
      <c r="A94" s="51" t="s">
        <v>107</v>
      </c>
      <c r="B94" s="34" t="s">
        <v>10</v>
      </c>
      <c r="C94" s="28">
        <v>214</v>
      </c>
      <c r="D94" s="29"/>
      <c r="E94" s="30"/>
      <c r="F94" s="68">
        <f t="shared" si="4"/>
        <v>0</v>
      </c>
      <c r="G94" s="30" t="s">
        <v>50</v>
      </c>
      <c r="H94" s="68">
        <f>IF((G94="J"),0.9*F94,F94)</f>
        <v>0</v>
      </c>
      <c r="J94" s="45"/>
    </row>
    <row r="95" spans="1:8" ht="15">
      <c r="A95" s="26">
        <v>50</v>
      </c>
      <c r="B95" s="34" t="s">
        <v>96</v>
      </c>
      <c r="C95" s="28">
        <v>213.99965568000002</v>
      </c>
      <c r="D95" s="29"/>
      <c r="E95" s="30"/>
      <c r="F95" s="68">
        <f t="shared" si="4"/>
        <v>0</v>
      </c>
      <c r="G95" s="30" t="s">
        <v>50</v>
      </c>
      <c r="H95" s="68">
        <f>IF((G95="J"),0.9*F95,F95)</f>
        <v>0</v>
      </c>
    </row>
    <row r="96" spans="1:8" ht="15">
      <c r="A96" s="26" t="s">
        <v>53</v>
      </c>
      <c r="B96" s="26"/>
      <c r="C96" s="28">
        <v>37.89577236</v>
      </c>
      <c r="D96" s="29"/>
      <c r="E96" s="30"/>
      <c r="F96" s="68">
        <f t="shared" si="4"/>
        <v>0</v>
      </c>
      <c r="G96" s="35"/>
      <c r="H96" s="68">
        <f>F96</f>
        <v>0</v>
      </c>
    </row>
    <row r="97" spans="1:8" ht="15">
      <c r="A97" s="26" t="s">
        <v>92</v>
      </c>
      <c r="B97" s="36"/>
      <c r="C97" s="37">
        <v>50.1561693</v>
      </c>
      <c r="D97" s="38"/>
      <c r="E97" s="30"/>
      <c r="F97" s="71">
        <f t="shared" si="4"/>
        <v>0</v>
      </c>
      <c r="G97" s="35"/>
      <c r="H97" s="71">
        <f>F97</f>
        <v>0</v>
      </c>
    </row>
    <row r="98" spans="1:8" ht="15.75" thickBot="1">
      <c r="A98" s="39" t="s">
        <v>93</v>
      </c>
      <c r="B98" s="39"/>
      <c r="C98" s="40" t="s">
        <v>94</v>
      </c>
      <c r="D98" s="41"/>
      <c r="E98" s="42"/>
      <c r="F98" s="72"/>
      <c r="G98" s="43"/>
      <c r="H98" s="72"/>
    </row>
    <row r="100" ht="15">
      <c r="A100" s="8" t="s">
        <v>59</v>
      </c>
    </row>
    <row r="102" spans="1:8" ht="15">
      <c r="A102" s="12" t="s">
        <v>54</v>
      </c>
      <c r="G102" s="9" t="s">
        <v>52</v>
      </c>
      <c r="H102" s="73">
        <f>SUM(H13:H97)</f>
        <v>0</v>
      </c>
    </row>
    <row r="103" spans="1:5" ht="15">
      <c r="A103" s="9" t="s">
        <v>55</v>
      </c>
      <c r="B103" s="82"/>
      <c r="C103" s="82"/>
      <c r="D103" s="82"/>
      <c r="E103" s="82"/>
    </row>
    <row r="104" spans="1:5" ht="15">
      <c r="A104" s="9" t="s">
        <v>56</v>
      </c>
      <c r="B104" s="82"/>
      <c r="C104" s="82"/>
      <c r="D104" s="82"/>
      <c r="E104" s="82"/>
    </row>
    <row r="105" spans="1:5" ht="15">
      <c r="A105" s="9" t="s">
        <v>95</v>
      </c>
      <c r="B105" s="82"/>
      <c r="C105" s="82"/>
      <c r="D105" s="82"/>
      <c r="E105" s="82"/>
    </row>
    <row r="106" spans="4:11" ht="15">
      <c r="D106" s="2"/>
      <c r="E106" s="2"/>
      <c r="H106" s="1"/>
      <c r="K106" s="3"/>
    </row>
  </sheetData>
  <sheetProtection password="CC00" sheet="1" selectLockedCells="1"/>
  <mergeCells count="12">
    <mergeCell ref="B105:E105"/>
    <mergeCell ref="B1:C1"/>
    <mergeCell ref="B2:C2"/>
    <mergeCell ref="E4:F4"/>
    <mergeCell ref="B75:B84"/>
    <mergeCell ref="B5:H5"/>
    <mergeCell ref="B6:H6"/>
    <mergeCell ref="E1:H1"/>
    <mergeCell ref="E2:H2"/>
    <mergeCell ref="B7:H7"/>
    <mergeCell ref="B103:E103"/>
    <mergeCell ref="B104:E104"/>
  </mergeCells>
  <dataValidations count="2">
    <dataValidation operator="greaterThan" showInputMessage="1" showErrorMessage="1" promptTitle="Geef hier ...." prompt="het inschrijvingsnummer (sleutel) in die u kreeg bij de inschrijving aan het ringtestschema.&#10;&#10;Deze code bestaat steeds uit een combinatie van 5 letters en/of cijfers, bijv. abc123, 1234a, a123b, ..." sqref="E2"/>
    <dataValidation type="list" allowBlank="1" showInputMessage="1" showErrorMessage="1" sqref="G13:G74 G85:G95">
      <formula1>$J$13:$J$14</formula1>
    </dataValidation>
  </dataValidation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B29" sqref="B29:D30"/>
    </sheetView>
  </sheetViews>
  <sheetFormatPr defaultColWidth="9.140625" defaultRowHeight="15"/>
  <cols>
    <col min="1" max="1" width="11.421875" style="50" bestFit="1" customWidth="1"/>
    <col min="2" max="2" width="13.57421875" style="0" bestFit="1" customWidth="1"/>
    <col min="3" max="3" width="11.00390625" style="0" bestFit="1" customWidth="1"/>
    <col min="4" max="4" width="61.140625" style="50" bestFit="1" customWidth="1"/>
    <col min="5" max="7" width="15.7109375" style="0" customWidth="1"/>
    <col min="8" max="10" width="66.28125" style="0" customWidth="1"/>
  </cols>
  <sheetData>
    <row r="1" spans="5:7" ht="19.5" customHeight="1">
      <c r="E1" t="s">
        <v>73</v>
      </c>
      <c r="F1" s="92"/>
      <c r="G1" s="92"/>
    </row>
    <row r="4" ht="15.75" thickBot="1"/>
    <row r="5" spans="1:8" ht="26.25" thickBot="1">
      <c r="A5" s="55" t="s">
        <v>67</v>
      </c>
      <c r="B5" s="56" t="s">
        <v>68</v>
      </c>
      <c r="C5" s="56" t="s">
        <v>69</v>
      </c>
      <c r="D5" s="56" t="s">
        <v>70</v>
      </c>
      <c r="E5" s="13" t="s">
        <v>91</v>
      </c>
      <c r="F5" s="13" t="s">
        <v>71</v>
      </c>
      <c r="G5" s="13" t="s">
        <v>72</v>
      </c>
      <c r="H5" s="19" t="s">
        <v>51</v>
      </c>
    </row>
    <row r="6" spans="1:8" ht="15">
      <c r="A6" s="57" t="s">
        <v>108</v>
      </c>
      <c r="B6" s="58">
        <v>43570</v>
      </c>
      <c r="C6" s="58">
        <v>43598</v>
      </c>
      <c r="D6" s="59" t="s">
        <v>98</v>
      </c>
      <c r="E6" s="52">
        <v>265.225</v>
      </c>
      <c r="F6" s="25" t="s">
        <v>50</v>
      </c>
      <c r="G6" s="67">
        <f aca="true" t="shared" si="0" ref="G6:G11">IF((F6="J"),E6,0)</f>
        <v>0</v>
      </c>
      <c r="H6" s="18" t="s">
        <v>50</v>
      </c>
    </row>
    <row r="7" spans="1:8" ht="15">
      <c r="A7" s="60" t="s">
        <v>109</v>
      </c>
      <c r="B7" s="61">
        <v>43584</v>
      </c>
      <c r="C7" s="61">
        <v>43613</v>
      </c>
      <c r="D7" s="62" t="s">
        <v>87</v>
      </c>
      <c r="E7" s="53">
        <v>265.225</v>
      </c>
      <c r="F7" s="30" t="s">
        <v>50</v>
      </c>
      <c r="G7" s="68">
        <f t="shared" si="0"/>
        <v>0</v>
      </c>
      <c r="H7" s="18"/>
    </row>
    <row r="8" spans="1:8" ht="15">
      <c r="A8" s="60" t="s">
        <v>110</v>
      </c>
      <c r="B8" s="61">
        <v>43598</v>
      </c>
      <c r="C8" s="61">
        <v>43626</v>
      </c>
      <c r="D8" s="62" t="s">
        <v>103</v>
      </c>
      <c r="E8" s="53">
        <v>265.225</v>
      </c>
      <c r="F8" s="30" t="s">
        <v>50</v>
      </c>
      <c r="G8" s="68">
        <f t="shared" si="0"/>
        <v>0</v>
      </c>
      <c r="H8" s="18"/>
    </row>
    <row r="9" spans="1:8" ht="15">
      <c r="A9" s="60" t="s">
        <v>111</v>
      </c>
      <c r="B9" s="61">
        <v>43613</v>
      </c>
      <c r="C9" s="61">
        <v>43640</v>
      </c>
      <c r="D9" s="62" t="s">
        <v>100</v>
      </c>
      <c r="E9" s="53">
        <v>265.225</v>
      </c>
      <c r="F9" s="30" t="s">
        <v>50</v>
      </c>
      <c r="G9" s="68">
        <f t="shared" si="0"/>
        <v>0</v>
      </c>
      <c r="H9" s="18"/>
    </row>
    <row r="10" spans="1:8" ht="15">
      <c r="A10" s="60" t="s">
        <v>112</v>
      </c>
      <c r="B10" s="61">
        <v>43640</v>
      </c>
      <c r="C10" s="61">
        <v>43668</v>
      </c>
      <c r="D10" s="62" t="s">
        <v>101</v>
      </c>
      <c r="E10" s="53">
        <v>265.225</v>
      </c>
      <c r="F10" s="30" t="s">
        <v>50</v>
      </c>
      <c r="G10" s="68">
        <f t="shared" si="0"/>
        <v>0</v>
      </c>
      <c r="H10" s="18"/>
    </row>
    <row r="11" spans="1:8" ht="15">
      <c r="A11" s="60" t="s">
        <v>113</v>
      </c>
      <c r="B11" s="61">
        <v>43654</v>
      </c>
      <c r="C11" s="63">
        <v>43682</v>
      </c>
      <c r="D11" s="62" t="s">
        <v>114</v>
      </c>
      <c r="E11" s="53">
        <v>265.74</v>
      </c>
      <c r="F11" s="30" t="s">
        <v>50</v>
      </c>
      <c r="G11" s="68">
        <f t="shared" si="0"/>
        <v>0</v>
      </c>
      <c r="H11" s="18"/>
    </row>
    <row r="12" spans="1:8" ht="15">
      <c r="A12" s="60" t="s">
        <v>115</v>
      </c>
      <c r="B12" s="61">
        <v>43668</v>
      </c>
      <c r="C12" s="61">
        <v>43696</v>
      </c>
      <c r="D12" s="62" t="s">
        <v>102</v>
      </c>
      <c r="E12" s="53">
        <v>265.225</v>
      </c>
      <c r="F12" s="30" t="s">
        <v>50</v>
      </c>
      <c r="G12" s="68">
        <f aca="true" t="shared" si="1" ref="G12:G25">IF((F12="J"),E12,0)</f>
        <v>0</v>
      </c>
      <c r="H12" s="18"/>
    </row>
    <row r="13" spans="1:8" ht="15">
      <c r="A13" s="60" t="s">
        <v>116</v>
      </c>
      <c r="B13" s="61">
        <v>43690</v>
      </c>
      <c r="C13" s="61">
        <v>43717</v>
      </c>
      <c r="D13" s="62" t="s">
        <v>105</v>
      </c>
      <c r="E13" s="53">
        <v>265.225</v>
      </c>
      <c r="F13" s="30" t="s">
        <v>50</v>
      </c>
      <c r="G13" s="68">
        <f t="shared" si="1"/>
        <v>0</v>
      </c>
      <c r="H13" s="18"/>
    </row>
    <row r="14" spans="1:8" ht="15">
      <c r="A14" s="60" t="s">
        <v>117</v>
      </c>
      <c r="B14" s="61">
        <v>43704</v>
      </c>
      <c r="C14" s="61">
        <v>43731</v>
      </c>
      <c r="D14" s="62" t="s">
        <v>99</v>
      </c>
      <c r="E14" s="53">
        <v>265.225</v>
      </c>
      <c r="F14" s="30" t="s">
        <v>50</v>
      </c>
      <c r="G14" s="68">
        <f t="shared" si="1"/>
        <v>0</v>
      </c>
      <c r="H14" s="18"/>
    </row>
    <row r="15" spans="1:8" ht="15">
      <c r="A15" s="60" t="s">
        <v>118</v>
      </c>
      <c r="B15" s="61">
        <v>43724</v>
      </c>
      <c r="C15" s="61">
        <v>43752</v>
      </c>
      <c r="D15" s="62" t="s">
        <v>104</v>
      </c>
      <c r="E15" s="53">
        <v>265.225</v>
      </c>
      <c r="F15" s="30" t="s">
        <v>50</v>
      </c>
      <c r="G15" s="68">
        <f t="shared" si="1"/>
        <v>0</v>
      </c>
      <c r="H15" s="18"/>
    </row>
    <row r="16" spans="1:8" ht="15">
      <c r="A16" s="60" t="s">
        <v>119</v>
      </c>
      <c r="B16" s="61">
        <v>43738</v>
      </c>
      <c r="C16" s="61">
        <v>43766</v>
      </c>
      <c r="D16" s="62" t="s">
        <v>98</v>
      </c>
      <c r="E16" s="53">
        <v>265.74</v>
      </c>
      <c r="F16" s="30" t="s">
        <v>50</v>
      </c>
      <c r="G16" s="68">
        <f t="shared" si="1"/>
        <v>0</v>
      </c>
      <c r="H16" s="18"/>
    </row>
    <row r="17" spans="1:8" ht="15">
      <c r="A17" s="60" t="s">
        <v>120</v>
      </c>
      <c r="B17" s="61">
        <v>43752</v>
      </c>
      <c r="C17" s="61">
        <v>43780</v>
      </c>
      <c r="D17" s="62" t="s">
        <v>121</v>
      </c>
      <c r="E17" s="53">
        <v>265.225</v>
      </c>
      <c r="F17" s="30" t="s">
        <v>50</v>
      </c>
      <c r="G17" s="68">
        <f t="shared" si="1"/>
        <v>0</v>
      </c>
      <c r="H17" s="18"/>
    </row>
    <row r="18" spans="1:8" ht="15">
      <c r="A18" s="60" t="s">
        <v>122</v>
      </c>
      <c r="B18" s="61">
        <v>43766</v>
      </c>
      <c r="C18" s="61">
        <v>43794</v>
      </c>
      <c r="D18" s="62" t="s">
        <v>123</v>
      </c>
      <c r="E18" s="53">
        <v>265.225</v>
      </c>
      <c r="F18" s="30" t="s">
        <v>50</v>
      </c>
      <c r="G18" s="68">
        <f t="shared" si="1"/>
        <v>0</v>
      </c>
      <c r="H18" s="18"/>
    </row>
    <row r="19" spans="1:8" ht="15">
      <c r="A19" s="60" t="s">
        <v>124</v>
      </c>
      <c r="B19" s="61">
        <v>43780</v>
      </c>
      <c r="C19" s="61">
        <v>43808</v>
      </c>
      <c r="D19" s="62" t="s">
        <v>125</v>
      </c>
      <c r="E19" s="53">
        <v>265.74</v>
      </c>
      <c r="F19" s="30" t="s">
        <v>50</v>
      </c>
      <c r="G19" s="68">
        <f t="shared" si="1"/>
        <v>0</v>
      </c>
      <c r="H19" s="18"/>
    </row>
    <row r="20" spans="1:8" ht="15">
      <c r="A20" s="60" t="s">
        <v>126</v>
      </c>
      <c r="B20" s="61">
        <v>43794</v>
      </c>
      <c r="C20" s="61">
        <v>43836</v>
      </c>
      <c r="D20" s="62" t="s">
        <v>100</v>
      </c>
      <c r="E20" s="53">
        <v>265.225</v>
      </c>
      <c r="F20" s="30" t="s">
        <v>50</v>
      </c>
      <c r="G20" s="68">
        <f t="shared" si="1"/>
        <v>0</v>
      </c>
      <c r="H20" s="18"/>
    </row>
    <row r="21" spans="1:8" ht="15">
      <c r="A21" s="60" t="s">
        <v>127</v>
      </c>
      <c r="B21" s="61">
        <v>43808</v>
      </c>
      <c r="C21" s="61">
        <v>43843</v>
      </c>
      <c r="D21" s="62" t="s">
        <v>88</v>
      </c>
      <c r="E21" s="53">
        <v>541.0590000000001</v>
      </c>
      <c r="F21" s="30" t="s">
        <v>50</v>
      </c>
      <c r="G21" s="68">
        <f t="shared" si="1"/>
        <v>0</v>
      </c>
      <c r="H21" s="18"/>
    </row>
    <row r="22" spans="1:8" ht="15">
      <c r="A22" s="60" t="s">
        <v>128</v>
      </c>
      <c r="B22" s="61">
        <v>43843</v>
      </c>
      <c r="C22" s="61">
        <v>43871</v>
      </c>
      <c r="D22" s="62" t="s">
        <v>87</v>
      </c>
      <c r="E22" s="53">
        <v>265.225</v>
      </c>
      <c r="F22" s="30" t="s">
        <v>50</v>
      </c>
      <c r="G22" s="68">
        <f t="shared" si="1"/>
        <v>0</v>
      </c>
      <c r="H22" s="18"/>
    </row>
    <row r="23" spans="1:8" ht="15">
      <c r="A23" s="60" t="s">
        <v>129</v>
      </c>
      <c r="B23" s="61">
        <v>43857</v>
      </c>
      <c r="C23" s="61">
        <v>43885</v>
      </c>
      <c r="D23" s="62" t="s">
        <v>130</v>
      </c>
      <c r="E23" s="53">
        <v>265.74</v>
      </c>
      <c r="F23" s="30" t="s">
        <v>50</v>
      </c>
      <c r="G23" s="68">
        <f t="shared" si="1"/>
        <v>0</v>
      </c>
      <c r="H23" s="18"/>
    </row>
    <row r="24" spans="1:8" ht="15">
      <c r="A24" s="60" t="s">
        <v>131</v>
      </c>
      <c r="B24" s="61">
        <v>43871</v>
      </c>
      <c r="C24" s="61">
        <v>43899</v>
      </c>
      <c r="D24" s="62" t="s">
        <v>99</v>
      </c>
      <c r="E24" s="53">
        <v>265.225</v>
      </c>
      <c r="F24" s="30" t="s">
        <v>50</v>
      </c>
      <c r="G24" s="68">
        <f t="shared" si="1"/>
        <v>0</v>
      </c>
      <c r="H24" s="18"/>
    </row>
    <row r="25" spans="1:8" ht="15.75" thickBot="1">
      <c r="A25" s="64" t="s">
        <v>132</v>
      </c>
      <c r="B25" s="65">
        <v>43885</v>
      </c>
      <c r="C25" s="65">
        <v>43913</v>
      </c>
      <c r="D25" s="66" t="s">
        <v>103</v>
      </c>
      <c r="E25" s="54">
        <v>265.225</v>
      </c>
      <c r="F25" s="42" t="s">
        <v>50</v>
      </c>
      <c r="G25" s="69">
        <f t="shared" si="1"/>
        <v>0</v>
      </c>
      <c r="H25" s="17"/>
    </row>
    <row r="27" spans="5:7" ht="15">
      <c r="E27" s="44"/>
      <c r="F27" s="14" t="s">
        <v>2</v>
      </c>
      <c r="G27" s="70">
        <f>SUM(G6:G25)</f>
        <v>0</v>
      </c>
    </row>
    <row r="29" spans="1:4" ht="15">
      <c r="A29" s="50" t="s">
        <v>74</v>
      </c>
      <c r="B29" s="82"/>
      <c r="C29" s="82"/>
      <c r="D29" s="82"/>
    </row>
    <row r="30" spans="2:4" ht="15">
      <c r="B30" s="82"/>
      <c r="C30" s="82"/>
      <c r="D30" s="82"/>
    </row>
  </sheetData>
  <sheetProtection password="CC00" sheet="1" selectLockedCells="1"/>
  <mergeCells count="2">
    <mergeCell ref="B29:D30"/>
    <mergeCell ref="F1:G1"/>
  </mergeCells>
  <dataValidations count="1">
    <dataValidation type="list" allowBlank="1" showInputMessage="1" showErrorMessage="1" sqref="F6:F25">
      <formula1>$H$5:$H$6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kenisc</dc:creator>
  <cp:keywords/>
  <dc:description/>
  <cp:lastModifiedBy>Hensen Heidi</cp:lastModifiedBy>
  <cp:lastPrinted>2016-02-03T12:34:23Z</cp:lastPrinted>
  <dcterms:created xsi:type="dcterms:W3CDTF">2011-12-05T15:43:17Z</dcterms:created>
  <dcterms:modified xsi:type="dcterms:W3CDTF">2019-02-05T14:38:07Z</dcterms:modified>
  <cp:category/>
  <cp:version/>
  <cp:contentType/>
  <cp:contentStatus/>
</cp:coreProperties>
</file>